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sto\Desktop\SITO ADSP\NUMERI\2022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U68" i="1" l="1"/>
  <c r="T68" i="1"/>
  <c r="V68" i="1" s="1"/>
  <c r="U49" i="1" l="1"/>
  <c r="T49" i="1"/>
  <c r="K74" i="1" l="1"/>
  <c r="J74" i="1"/>
  <c r="L74" i="1" s="1"/>
  <c r="K73" i="1"/>
  <c r="J73" i="1"/>
  <c r="K72" i="1"/>
  <c r="J72" i="1"/>
  <c r="K71" i="1"/>
  <c r="J71" i="1"/>
  <c r="K69" i="1"/>
  <c r="J69" i="1"/>
  <c r="L69" i="1" s="1"/>
  <c r="J68" i="1"/>
  <c r="K67" i="1"/>
  <c r="J67" i="1"/>
  <c r="K66" i="1"/>
  <c r="J66" i="1"/>
  <c r="K64" i="1"/>
  <c r="J64" i="1"/>
  <c r="K63" i="1"/>
  <c r="J63" i="1"/>
  <c r="L63" i="1" s="1"/>
  <c r="K62" i="1"/>
  <c r="J62" i="1"/>
  <c r="L62" i="1" s="1"/>
  <c r="K60" i="1"/>
  <c r="J60" i="1"/>
  <c r="L60" i="1" s="1"/>
  <c r="L59" i="1"/>
  <c r="K59" i="1"/>
  <c r="J59" i="1"/>
  <c r="L57" i="1"/>
  <c r="L56" i="1"/>
  <c r="K56" i="1"/>
  <c r="J56" i="1"/>
  <c r="L55" i="1"/>
  <c r="L54" i="1"/>
  <c r="L53" i="1"/>
  <c r="L52" i="1"/>
  <c r="K50" i="1"/>
  <c r="J50" i="1"/>
  <c r="L49" i="1"/>
  <c r="L47" i="1"/>
  <c r="L46" i="1"/>
  <c r="L45" i="1"/>
  <c r="L44" i="1"/>
  <c r="L43" i="1"/>
  <c r="L42" i="1"/>
  <c r="L41" i="1"/>
  <c r="L40" i="1"/>
  <c r="L38" i="1"/>
  <c r="K34" i="1"/>
  <c r="J34" i="1"/>
  <c r="L34" i="1" s="1"/>
  <c r="K33" i="1"/>
  <c r="J33" i="1"/>
  <c r="L33" i="1" s="1"/>
  <c r="K32" i="1"/>
  <c r="J32" i="1"/>
  <c r="K30" i="1"/>
  <c r="J30" i="1"/>
  <c r="K28" i="1"/>
  <c r="J28" i="1"/>
  <c r="K27" i="1"/>
  <c r="J27" i="1"/>
  <c r="K26" i="1"/>
  <c r="J26" i="1"/>
  <c r="L26" i="1" s="1"/>
  <c r="K25" i="1"/>
  <c r="J25" i="1"/>
  <c r="L25" i="1" s="1"/>
  <c r="K24" i="1"/>
  <c r="J24" i="1"/>
  <c r="L24" i="1" s="1"/>
  <c r="K23" i="1"/>
  <c r="J23" i="1"/>
  <c r="K22" i="1"/>
  <c r="J22" i="1"/>
  <c r="K20" i="1"/>
  <c r="J20" i="1"/>
  <c r="K18" i="1"/>
  <c r="J18" i="1"/>
  <c r="L18" i="1" s="1"/>
  <c r="K17" i="1"/>
  <c r="J17" i="1"/>
  <c r="L17" i="1" s="1"/>
  <c r="K16" i="1"/>
  <c r="J16" i="1"/>
  <c r="L16" i="1" s="1"/>
  <c r="K15" i="1"/>
  <c r="J15" i="1"/>
  <c r="K14" i="1"/>
  <c r="J14" i="1"/>
  <c r="K12" i="1"/>
  <c r="J12" i="1"/>
  <c r="K8" i="1"/>
  <c r="J8" i="1"/>
  <c r="L14" i="1" l="1"/>
  <c r="L30" i="1"/>
  <c r="L64" i="1"/>
  <c r="L72" i="1"/>
  <c r="L66" i="1"/>
  <c r="L67" i="1"/>
  <c r="L28" i="1"/>
  <c r="L23" i="1"/>
  <c r="L71" i="1"/>
  <c r="L73" i="1"/>
  <c r="L50" i="1"/>
  <c r="L22" i="1"/>
  <c r="L8" i="1"/>
  <c r="L32" i="1"/>
  <c r="L12" i="1"/>
  <c r="L20" i="1"/>
  <c r="L27" i="1"/>
  <c r="L15" i="1"/>
  <c r="K68" i="1"/>
  <c r="L68" i="1" s="1"/>
  <c r="U50" i="1" l="1"/>
  <c r="T50" i="1"/>
  <c r="V50" i="1" l="1"/>
  <c r="T8" i="1"/>
  <c r="U8" i="1"/>
  <c r="V8" i="1" s="1"/>
  <c r="T12" i="1"/>
  <c r="U12" i="1"/>
  <c r="T14" i="1"/>
  <c r="U14" i="1"/>
  <c r="T15" i="1"/>
  <c r="U15" i="1"/>
  <c r="T16" i="1"/>
  <c r="U16" i="1"/>
  <c r="T17" i="1"/>
  <c r="U17" i="1"/>
  <c r="T18" i="1"/>
  <c r="U18" i="1"/>
  <c r="T20" i="1"/>
  <c r="U20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V28" i="1" l="1"/>
  <c r="Y28" i="1" s="1"/>
  <c r="V22" i="1"/>
  <c r="X22" i="1" s="1"/>
  <c r="V15" i="1"/>
  <c r="V18" i="1"/>
  <c r="V25" i="1"/>
  <c r="Y25" i="1" s="1"/>
  <c r="V20" i="1"/>
  <c r="X20" i="1" s="1"/>
  <c r="V26" i="1"/>
  <c r="V17" i="1"/>
  <c r="V27" i="1"/>
  <c r="V24" i="1"/>
  <c r="V16" i="1"/>
  <c r="V12" i="1"/>
  <c r="V23" i="1"/>
  <c r="V14" i="1"/>
  <c r="Y14" i="1" l="1"/>
  <c r="X14" i="1"/>
  <c r="Y24" i="1"/>
  <c r="X24" i="1"/>
  <c r="Y22" i="1"/>
  <c r="X28" i="1"/>
  <c r="X25" i="1"/>
  <c r="Y16" i="1"/>
  <c r="X16" i="1"/>
  <c r="Y26" i="1"/>
  <c r="Y12" i="1"/>
  <c r="Y27" i="1"/>
  <c r="Y23" i="1"/>
  <c r="Y17" i="1"/>
  <c r="U59" i="1"/>
  <c r="T59" i="1"/>
  <c r="V59" i="1"/>
  <c r="U56" i="1"/>
  <c r="T56" i="1"/>
  <c r="U74" i="1"/>
  <c r="T74" i="1"/>
  <c r="U73" i="1"/>
  <c r="T73" i="1"/>
  <c r="U72" i="1"/>
  <c r="T72" i="1"/>
  <c r="U71" i="1"/>
  <c r="T71" i="1"/>
  <c r="U69" i="1"/>
  <c r="T69" i="1"/>
  <c r="U67" i="1"/>
  <c r="T67" i="1"/>
  <c r="U66" i="1"/>
  <c r="T66" i="1"/>
  <c r="U64" i="1"/>
  <c r="T64" i="1"/>
  <c r="U63" i="1"/>
  <c r="T63" i="1"/>
  <c r="U62" i="1"/>
  <c r="T62" i="1"/>
  <c r="V49" i="1"/>
  <c r="Y59" i="1" l="1"/>
  <c r="X59" i="1"/>
  <c r="X15" i="1"/>
  <c r="Y15" i="1"/>
  <c r="Y50" i="1"/>
  <c r="X50" i="1"/>
  <c r="X18" i="1"/>
  <c r="Y18" i="1"/>
  <c r="X26" i="1"/>
  <c r="X27" i="1"/>
  <c r="X23" i="1"/>
  <c r="X17" i="1"/>
  <c r="X12" i="1"/>
  <c r="Y49" i="1"/>
  <c r="X49" i="1"/>
  <c r="Y20" i="1"/>
  <c r="X8" i="1"/>
  <c r="Y8" i="1"/>
  <c r="V62" i="1"/>
  <c r="V63" i="1"/>
  <c r="V66" i="1"/>
  <c r="X66" i="1" s="1"/>
  <c r="V73" i="1"/>
  <c r="V67" i="1"/>
  <c r="X67" i="1" s="1"/>
  <c r="V74" i="1"/>
  <c r="V64" i="1"/>
  <c r="X64" i="1" s="1"/>
  <c r="V69" i="1"/>
  <c r="V72" i="1"/>
  <c r="V71" i="1"/>
  <c r="Y71" i="1" l="1"/>
  <c r="X71" i="1"/>
  <c r="Y69" i="1"/>
  <c r="X69" i="1"/>
  <c r="Y74" i="1"/>
  <c r="X74" i="1"/>
  <c r="Y73" i="1"/>
  <c r="X73" i="1"/>
  <c r="Y63" i="1"/>
  <c r="X63" i="1"/>
  <c r="Y68" i="1"/>
  <c r="X68" i="1"/>
  <c r="Y72" i="1"/>
  <c r="X72" i="1"/>
  <c r="Y62" i="1"/>
  <c r="X62" i="1"/>
  <c r="V57" i="1"/>
  <c r="V53" i="1"/>
  <c r="V54" i="1"/>
  <c r="V52" i="1"/>
  <c r="V47" i="1"/>
  <c r="V46" i="1"/>
  <c r="V45" i="1"/>
  <c r="V44" i="1"/>
  <c r="V43" i="1"/>
  <c r="V42" i="1"/>
  <c r="V41" i="1"/>
  <c r="V40" i="1"/>
  <c r="V38" i="1"/>
  <c r="U34" i="1"/>
  <c r="T34" i="1"/>
  <c r="U33" i="1"/>
  <c r="T33" i="1"/>
  <c r="U32" i="1"/>
  <c r="T32" i="1"/>
  <c r="U30" i="1"/>
  <c r="T30" i="1"/>
  <c r="Y57" i="1" l="1"/>
  <c r="X57" i="1"/>
  <c r="X38" i="1"/>
  <c r="Y38" i="1"/>
  <c r="Y41" i="1"/>
  <c r="X41" i="1"/>
  <c r="Y43" i="1"/>
  <c r="X43" i="1"/>
  <c r="Y45" i="1"/>
  <c r="X45" i="1"/>
  <c r="Y47" i="1"/>
  <c r="X47" i="1"/>
  <c r="Y40" i="1"/>
  <c r="X40" i="1"/>
  <c r="Y42" i="1"/>
  <c r="X42" i="1"/>
  <c r="Y44" i="1"/>
  <c r="X44" i="1"/>
  <c r="Y46" i="1"/>
  <c r="X46" i="1"/>
  <c r="V32" i="1"/>
  <c r="V30" i="1"/>
  <c r="V34" i="1"/>
  <c r="V33" i="1"/>
  <c r="U60" i="1"/>
  <c r="V55" i="1"/>
  <c r="V56" i="1"/>
  <c r="Y55" i="1" l="1"/>
  <c r="X55" i="1"/>
  <c r="Y33" i="1"/>
  <c r="X33" i="1"/>
  <c r="Y30" i="1"/>
  <c r="X30" i="1"/>
  <c r="Y56" i="1"/>
  <c r="X56" i="1"/>
  <c r="Y34" i="1"/>
  <c r="X34" i="1"/>
  <c r="Y32" i="1"/>
  <c r="X32" i="1"/>
  <c r="T60" i="1"/>
  <c r="V60" i="1" s="1"/>
  <c r="Y60" i="1" l="1"/>
  <c r="X60" i="1"/>
</calcChain>
</file>

<file path=xl/comments1.xml><?xml version="1.0" encoding="utf-8"?>
<comments xmlns="http://schemas.openxmlformats.org/spreadsheetml/2006/main">
  <authors>
    <author>maest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cereali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2" authorId="0" shapeId="0">
      <text>
        <r>
          <rPr>
            <b/>
            <sz val="9"/>
            <color indexed="81"/>
            <rFont val="Tahoma"/>
            <family val="2"/>
          </rPr>
          <t xml:space="preserve">cereali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Prodotti alimentari,foraggio,semi oleosi</t>
        </r>
      </text>
    </comment>
    <comment ref="Z23" authorId="0" shapeId="0">
      <text>
        <r>
          <rPr>
            <b/>
            <sz val="9"/>
            <color indexed="81"/>
            <rFont val="Tahoma"/>
            <family val="2"/>
          </rPr>
          <t>Prodotti alimentari,foraggio,semi oleosi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carbone e lignite</t>
        </r>
      </text>
    </comment>
    <comment ref="Z24" authorId="0" shapeId="0">
      <text>
        <r>
          <rPr>
            <b/>
            <sz val="9"/>
            <color indexed="81"/>
            <rFont val="Tahoma"/>
            <family val="2"/>
          </rPr>
          <t>carbone e lignite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minerali, cemento,calce, gesso</t>
        </r>
      </text>
    </comment>
    <comment ref="Z25" authorId="0" shapeId="0">
      <text>
        <r>
          <rPr>
            <b/>
            <sz val="9"/>
            <color indexed="81"/>
            <rFont val="Tahoma"/>
            <family val="2"/>
          </rPr>
          <t>minerali, cemento,calce, gesso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prodotti metallurgici</t>
        </r>
      </text>
    </comment>
    <comment ref="Z26" authorId="0" shapeId="0">
      <text>
        <r>
          <rPr>
            <b/>
            <sz val="9"/>
            <color indexed="81"/>
            <rFont val="Tahoma"/>
            <family val="2"/>
          </rPr>
          <t>prodotti metallurgici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prodotti chimici</t>
        </r>
      </text>
    </comment>
    <comment ref="Z27" authorId="0" shapeId="0">
      <text>
        <r>
          <rPr>
            <b/>
            <sz val="9"/>
            <color indexed="81"/>
            <rFont val="Tahoma"/>
            <family val="2"/>
          </rPr>
          <t>prodotti chimici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altri prodotti secchi</t>
        </r>
      </text>
    </comment>
    <comment ref="Z28" authorId="0" shapeId="0">
      <text>
        <r>
          <rPr>
            <b/>
            <sz val="9"/>
            <color indexed="81"/>
            <rFont val="Tahoma"/>
            <family val="2"/>
          </rPr>
          <t>altri prodotti secchi</t>
        </r>
      </text>
    </comment>
  </commentList>
</comments>
</file>

<file path=xl/sharedStrings.xml><?xml version="1.0" encoding="utf-8"?>
<sst xmlns="http://schemas.openxmlformats.org/spreadsheetml/2006/main" count="199" uniqueCount="111">
  <si>
    <t xml:space="preserve">IN </t>
  </si>
  <si>
    <t>OUT</t>
  </si>
  <si>
    <t>TOT</t>
  </si>
  <si>
    <t>A1</t>
  </si>
  <si>
    <t>A2</t>
  </si>
  <si>
    <t>A21</t>
  </si>
  <si>
    <t xml:space="preserve">Crude oil </t>
  </si>
  <si>
    <t>A22</t>
  </si>
  <si>
    <t>A23</t>
  </si>
  <si>
    <t>A24</t>
  </si>
  <si>
    <t>A25</t>
  </si>
  <si>
    <t>A3</t>
  </si>
  <si>
    <t>A31</t>
  </si>
  <si>
    <t>A32</t>
  </si>
  <si>
    <t>A33</t>
  </si>
  <si>
    <t>A34</t>
  </si>
  <si>
    <t>A35</t>
  </si>
  <si>
    <t>A36</t>
  </si>
  <si>
    <t>A37</t>
  </si>
  <si>
    <t>A4</t>
  </si>
  <si>
    <t xml:space="preserve">GENERAL CARGO </t>
  </si>
  <si>
    <t>A41</t>
  </si>
  <si>
    <t>A42</t>
  </si>
  <si>
    <t>A43</t>
  </si>
  <si>
    <t>B11</t>
  </si>
  <si>
    <t>B111</t>
  </si>
  <si>
    <t>B112</t>
  </si>
  <si>
    <t>B113</t>
  </si>
  <si>
    <t>B114</t>
  </si>
  <si>
    <t>B115</t>
  </si>
  <si>
    <t>B116</t>
  </si>
  <si>
    <t>B117</t>
  </si>
  <si>
    <t>B118</t>
  </si>
  <si>
    <t>B2</t>
  </si>
  <si>
    <t>B21</t>
  </si>
  <si>
    <t>B211</t>
  </si>
  <si>
    <t>B22</t>
  </si>
  <si>
    <t>B3</t>
  </si>
  <si>
    <t>B31</t>
  </si>
  <si>
    <t>B32</t>
  </si>
  <si>
    <t>B4</t>
  </si>
  <si>
    <t>B41</t>
  </si>
  <si>
    <t>B411</t>
  </si>
  <si>
    <t>B412</t>
  </si>
  <si>
    <t>B42</t>
  </si>
  <si>
    <t>B421</t>
  </si>
  <si>
    <t>B422</t>
  </si>
  <si>
    <t>B5</t>
  </si>
  <si>
    <t>B51</t>
  </si>
  <si>
    <t>B511</t>
  </si>
  <si>
    <t>B512</t>
  </si>
  <si>
    <t>B52</t>
  </si>
  <si>
    <t>B53</t>
  </si>
  <si>
    <t xml:space="preserve"> Autorità di Sistema Portuale del Mare di Sicilia Orientale - Porti di Augusta e Catania   </t>
  </si>
  <si>
    <t>TOTALE COMPLESSIVO ADSP</t>
  </si>
  <si>
    <t>TOTALE AUGUSTA</t>
  </si>
  <si>
    <t>TOTALE CATANIA</t>
  </si>
  <si>
    <t>TOTALE COMPLESSIVO</t>
  </si>
  <si>
    <t>Unità di misura</t>
  </si>
  <si>
    <t>Tonnellate</t>
  </si>
  <si>
    <t>MERCI LIQUIDE</t>
  </si>
  <si>
    <t>di cui</t>
  </si>
  <si>
    <t>Prodotti raffinati del petrolio</t>
  </si>
  <si>
    <t>Gas liquefatto e gas naturale</t>
  </si>
  <si>
    <t>Prodotti chimici</t>
  </si>
  <si>
    <t>Altri prodotti liquidi</t>
  </si>
  <si>
    <t>MERCI SECCHE</t>
  </si>
  <si>
    <t>ci cui</t>
  </si>
  <si>
    <t>Cereali</t>
  </si>
  <si>
    <t>Prodotti alimentari, foraggio, semi oleosi</t>
  </si>
  <si>
    <t>Carbone e lignite</t>
  </si>
  <si>
    <t>Minerali, cemento, calce gesso</t>
  </si>
  <si>
    <t>Prodotti metallurgici</t>
  </si>
  <si>
    <t>Altri prodotti secchi</t>
  </si>
  <si>
    <t>Container</t>
  </si>
  <si>
    <t>RO-Ro</t>
  </si>
  <si>
    <t>Altro</t>
  </si>
  <si>
    <t>INFORMAZIONI AGGIUNTIVE</t>
  </si>
  <si>
    <t>NUMERO DI NAVI</t>
  </si>
  <si>
    <t>Prodotti liquidi</t>
  </si>
  <si>
    <t>Prodotti secchi</t>
  </si>
  <si>
    <t xml:space="preserve">General cargo </t>
  </si>
  <si>
    <t>Ro-Ro</t>
  </si>
  <si>
    <t>Ro-Pax</t>
  </si>
  <si>
    <t>Crociere</t>
  </si>
  <si>
    <t>PASSEGGERI NAVI RO-RO RO-PAX</t>
  </si>
  <si>
    <t>Servizio nazionale</t>
  </si>
  <si>
    <t xml:space="preserve">     Locale (meo di 20 mila viaggi)</t>
  </si>
  <si>
    <t>Servizio internazionale</t>
  </si>
  <si>
    <t>PASSEGGERI CROCIERE</t>
  </si>
  <si>
    <t>Sbarcati/imbarcati in Porto</t>
  </si>
  <si>
    <t>In transito</t>
  </si>
  <si>
    <t>NUMERO DI CONTAINERS (in TEU) (B41 + B42)</t>
  </si>
  <si>
    <t>Entroterra</t>
  </si>
  <si>
    <t>Vuoti</t>
  </si>
  <si>
    <t>Pieni</t>
  </si>
  <si>
    <t>Trasbordati (nave-nave)</t>
  </si>
  <si>
    <t>vuoti</t>
  </si>
  <si>
    <t>Numero di unità Ro-Ro</t>
  </si>
  <si>
    <t>Con Autista</t>
  </si>
  <si>
    <t>Senza Autista</t>
  </si>
  <si>
    <t>Numero di veicoli privati (Auto moto ecc.)</t>
  </si>
  <si>
    <t>Numero di veicoli commerciali (auto moto ecc.)</t>
  </si>
  <si>
    <t>Diff +/-</t>
  </si>
  <si>
    <t>Tipologia</t>
  </si>
  <si>
    <t>NAVI RO-RO</t>
  </si>
  <si>
    <t>2021</t>
  </si>
  <si>
    <t>Differenza 2021-2020</t>
  </si>
  <si>
    <t xml:space="preserve"> Scheda Rilevamenti Traffici marittimi portuali  2021</t>
  </si>
  <si>
    <t>2022</t>
  </si>
  <si>
    <t xml:space="preserve"> Scheda Rilevamenti Traffici marittimi portuali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</si>
</sst>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/>
    <xf numFmtId="0" fontId="3" fillId="3" borderId="12" xfId="0" applyFont="1" applyFill="1" applyBorder="1" applyAlignment="1">
      <alignment horizontal="center"/>
    </xf>
    <xf numFmtId="0" fontId="3" fillId="0" borderId="13" xfId="0" applyFont="1" applyBorder="1"/>
    <xf numFmtId="0" fontId="0" fillId="0" borderId="4" xfId="0" applyFont="1" applyBorder="1"/>
    <xf numFmtId="0" fontId="4" fillId="0" borderId="10" xfId="0" applyFont="1" applyBorder="1"/>
    <xf numFmtId="0" fontId="3" fillId="0" borderId="15" xfId="0" applyFont="1" applyBorder="1"/>
    <xf numFmtId="0" fontId="3" fillId="4" borderId="16" xfId="0" applyFont="1" applyFill="1" applyBorder="1"/>
    <xf numFmtId="0" fontId="0" fillId="0" borderId="15" xfId="0" applyFont="1" applyBorder="1"/>
    <xf numFmtId="0" fontId="4" fillId="0" borderId="0" xfId="0" applyFont="1" applyBorder="1"/>
    <xf numFmtId="0" fontId="3" fillId="4" borderId="17" xfId="0" applyFont="1" applyFill="1" applyBorder="1"/>
    <xf numFmtId="0" fontId="0" fillId="0" borderId="15" xfId="0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0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/>
    </xf>
    <xf numFmtId="0" fontId="3" fillId="4" borderId="8" xfId="0" applyFont="1" applyFill="1" applyBorder="1"/>
    <xf numFmtId="0" fontId="4" fillId="0" borderId="4" xfId="0" applyFont="1" applyBorder="1"/>
    <xf numFmtId="0" fontId="0" fillId="5" borderId="13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8" xfId="0" applyFont="1" applyFill="1" applyBorder="1"/>
    <xf numFmtId="0" fontId="0" fillId="5" borderId="15" xfId="0" applyFont="1" applyFill="1" applyBorder="1" applyAlignment="1">
      <alignment horizontal="right"/>
    </xf>
    <xf numFmtId="0" fontId="4" fillId="0" borderId="14" xfId="0" applyFont="1" applyBorder="1"/>
    <xf numFmtId="0" fontId="3" fillId="4" borderId="3" xfId="0" applyFont="1" applyFill="1" applyBorder="1"/>
    <xf numFmtId="0" fontId="4" fillId="0" borderId="4" xfId="0" applyFont="1" applyBorder="1" applyAlignment="1">
      <alignment horizontal="left" indent="2"/>
    </xf>
    <xf numFmtId="0" fontId="0" fillId="0" borderId="0" xfId="0" applyFont="1" applyFill="1"/>
    <xf numFmtId="0" fontId="0" fillId="6" borderId="15" xfId="0" applyFont="1" applyFill="1" applyBorder="1" applyAlignment="1">
      <alignment horizontal="right"/>
    </xf>
    <xf numFmtId="0" fontId="4" fillId="0" borderId="15" xfId="0" applyFont="1" applyBorder="1" applyAlignment="1">
      <alignment horizontal="left" indent="1"/>
    </xf>
    <xf numFmtId="0" fontId="4" fillId="0" borderId="15" xfId="0" applyFont="1" applyBorder="1" applyAlignment="1">
      <alignment horizontal="left" indent="2"/>
    </xf>
    <xf numFmtId="0" fontId="0" fillId="0" borderId="13" xfId="0" applyFont="1" applyBorder="1" applyAlignment="1">
      <alignment horizontal="right"/>
    </xf>
    <xf numFmtId="0" fontId="4" fillId="0" borderId="8" xfId="0" applyFont="1" applyBorder="1"/>
    <xf numFmtId="0" fontId="3" fillId="4" borderId="18" xfId="0" applyFont="1" applyFill="1" applyBorder="1"/>
    <xf numFmtId="0" fontId="0" fillId="0" borderId="15" xfId="0" applyFont="1" applyBorder="1" applyAlignment="1">
      <alignment horizontal="center"/>
    </xf>
    <xf numFmtId="0" fontId="4" fillId="0" borderId="6" xfId="0" applyFont="1" applyBorder="1"/>
    <xf numFmtId="0" fontId="3" fillId="4" borderId="15" xfId="0" applyFont="1" applyFill="1" applyBorder="1" applyAlignment="1">
      <alignment horizontal="left"/>
    </xf>
    <xf numFmtId="0" fontId="3" fillId="4" borderId="19" xfId="0" applyFont="1" applyFill="1" applyBorder="1"/>
    <xf numFmtId="0" fontId="4" fillId="0" borderId="15" xfId="0" applyFont="1" applyBorder="1" applyAlignment="1">
      <alignment horizontal="center"/>
    </xf>
    <xf numFmtId="0" fontId="4" fillId="4" borderId="6" xfId="0" applyFont="1" applyFill="1" applyBorder="1"/>
    <xf numFmtId="0" fontId="4" fillId="0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4" fillId="4" borderId="3" xfId="0" applyFont="1" applyFill="1" applyBorder="1"/>
    <xf numFmtId="0" fontId="4" fillId="4" borderId="11" xfId="0" applyFont="1" applyFill="1" applyBorder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7" borderId="1" xfId="0" applyNumberFormat="1" applyFont="1" applyFill="1" applyBorder="1"/>
    <xf numFmtId="3" fontId="0" fillId="7" borderId="2" xfId="0" applyNumberFormat="1" applyFont="1" applyFill="1" applyBorder="1"/>
    <xf numFmtId="3" fontId="0" fillId="7" borderId="3" xfId="0" applyNumberFormat="1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5" xfId="0" applyNumberFormat="1" applyFont="1" applyFill="1" applyBorder="1"/>
    <xf numFmtId="3" fontId="0" fillId="0" borderId="6" xfId="0" applyNumberFormat="1" applyFont="1" applyFill="1" applyBorder="1"/>
    <xf numFmtId="3" fontId="0" fillId="0" borderId="7" xfId="0" applyNumberFormat="1" applyFont="1" applyFill="1" applyBorder="1"/>
    <xf numFmtId="3" fontId="0" fillId="0" borderId="13" xfId="0" applyNumberFormat="1" applyFont="1" applyFill="1" applyBorder="1"/>
    <xf numFmtId="3" fontId="0" fillId="0" borderId="0" xfId="0" applyNumberFormat="1" applyFont="1" applyFill="1" applyBorder="1"/>
    <xf numFmtId="3" fontId="0" fillId="0" borderId="14" xfId="0" applyNumberFormat="1" applyFont="1" applyFill="1" applyBorder="1"/>
    <xf numFmtId="3" fontId="0" fillId="7" borderId="5" xfId="0" applyNumberFormat="1" applyFont="1" applyFill="1" applyBorder="1"/>
    <xf numFmtId="3" fontId="0" fillId="7" borderId="6" xfId="0" applyNumberFormat="1" applyFont="1" applyFill="1" applyBorder="1"/>
    <xf numFmtId="3" fontId="0" fillId="0" borderId="0" xfId="0" applyNumberFormat="1" applyFont="1"/>
    <xf numFmtId="0" fontId="0" fillId="0" borderId="5" xfId="0" applyFont="1" applyBorder="1"/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" xfId="0" applyFont="1" applyBorder="1"/>
    <xf numFmtId="0" fontId="0" fillId="0" borderId="2" xfId="0" applyFont="1" applyBorder="1"/>
    <xf numFmtId="3" fontId="6" fillId="0" borderId="11" xfId="0" applyNumberFormat="1" applyFont="1" applyBorder="1"/>
    <xf numFmtId="3" fontId="6" fillId="7" borderId="3" xfId="0" applyNumberFormat="1" applyFont="1" applyFill="1" applyBorder="1"/>
    <xf numFmtId="3" fontId="6" fillId="0" borderId="14" xfId="0" applyNumberFormat="1" applyFont="1" applyBorder="1"/>
    <xf numFmtId="3" fontId="6" fillId="7" borderId="7" xfId="0" applyNumberFormat="1" applyFont="1" applyFill="1" applyBorder="1"/>
    <xf numFmtId="0" fontId="7" fillId="0" borderId="0" xfId="0" applyFont="1"/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11" xfId="0" applyFont="1" applyBorder="1"/>
    <xf numFmtId="0" fontId="0" fillId="0" borderId="13" xfId="0" applyFont="1" applyFill="1" applyBorder="1"/>
    <xf numFmtId="0" fontId="0" fillId="0" borderId="0" xfId="0" applyFont="1" applyFill="1" applyBorder="1"/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0" borderId="0" xfId="0" applyFont="1" applyBorder="1"/>
    <xf numFmtId="0" fontId="4" fillId="0" borderId="15" xfId="0" applyFont="1" applyFill="1" applyBorder="1" applyAlignment="1"/>
    <xf numFmtId="3" fontId="6" fillId="4" borderId="7" xfId="0" applyNumberFormat="1" applyFont="1" applyFill="1" applyBorder="1" applyAlignment="1">
      <alignment horizontal="center"/>
    </xf>
    <xf numFmtId="0" fontId="0" fillId="4" borderId="11" xfId="0" applyFont="1" applyFill="1" applyBorder="1"/>
    <xf numFmtId="3" fontId="6" fillId="4" borderId="7" xfId="0" applyNumberFormat="1" applyFont="1" applyFill="1" applyBorder="1"/>
    <xf numFmtId="0" fontId="0" fillId="4" borderId="7" xfId="0" applyFont="1" applyFill="1" applyBorder="1"/>
    <xf numFmtId="0" fontId="0" fillId="4" borderId="14" xfId="0" applyFont="1" applyFill="1" applyBorder="1"/>
    <xf numFmtId="3" fontId="6" fillId="4" borderId="3" xfId="0" applyNumberFormat="1" applyFont="1" applyFill="1" applyBorder="1"/>
    <xf numFmtId="3" fontId="6" fillId="4" borderId="14" xfId="0" applyNumberFormat="1" applyFont="1" applyFill="1" applyBorder="1"/>
    <xf numFmtId="3" fontId="6" fillId="4" borderId="11" xfId="0" applyNumberFormat="1" applyFont="1" applyFill="1" applyBorder="1"/>
    <xf numFmtId="3" fontId="0" fillId="4" borderId="14" xfId="0" applyNumberFormat="1" applyFont="1" applyFill="1" applyBorder="1"/>
    <xf numFmtId="3" fontId="0" fillId="4" borderId="11" xfId="0" applyNumberFormat="1" applyFont="1" applyFill="1" applyBorder="1"/>
    <xf numFmtId="3" fontId="0" fillId="4" borderId="7" xfId="0" applyNumberFormat="1" applyFont="1" applyFill="1" applyBorder="1"/>
    <xf numFmtId="0" fontId="6" fillId="0" borderId="0" xfId="0" applyFont="1"/>
    <xf numFmtId="0" fontId="6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4" borderId="4" xfId="0" applyFont="1" applyFill="1" applyBorder="1"/>
    <xf numFmtId="0" fontId="6" fillId="4" borderId="15" xfId="0" applyFont="1" applyFill="1" applyBorder="1"/>
    <xf numFmtId="0" fontId="6" fillId="4" borderId="8" xfId="0" applyFont="1" applyFill="1" applyBorder="1"/>
    <xf numFmtId="3" fontId="6" fillId="4" borderId="4" xfId="0" applyNumberFormat="1" applyFont="1" applyFill="1" applyBorder="1" applyAlignment="1">
      <alignment horizontal="center"/>
    </xf>
    <xf numFmtId="3" fontId="6" fillId="4" borderId="15" xfId="0" applyNumberFormat="1" applyFont="1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10" fontId="0" fillId="5" borderId="15" xfId="0" applyNumberFormat="1" applyFont="1" applyFill="1" applyBorder="1" applyAlignment="1">
      <alignment horizontal="center" vertical="center"/>
    </xf>
    <xf numFmtId="10" fontId="0" fillId="5" borderId="4" xfId="0" applyNumberFormat="1" applyFont="1" applyFill="1" applyBorder="1" applyAlignment="1">
      <alignment horizontal="center" vertical="center"/>
    </xf>
    <xf numFmtId="0" fontId="3" fillId="0" borderId="12" xfId="0" applyFont="1" applyFill="1" applyBorder="1"/>
    <xf numFmtId="0" fontId="5" fillId="0" borderId="4" xfId="0" applyFont="1" applyFill="1" applyBorder="1"/>
    <xf numFmtId="0" fontId="4" fillId="0" borderId="15" xfId="0" applyFont="1" applyFill="1" applyBorder="1" applyAlignment="1">
      <alignment horizontal="left" indent="1"/>
    </xf>
    <xf numFmtId="0" fontId="4" fillId="0" borderId="15" xfId="0" applyFont="1" applyFill="1" applyBorder="1" applyAlignment="1">
      <alignment horizontal="left" vertical="center" wrapText="1" indent="1"/>
    </xf>
    <xf numFmtId="0" fontId="3" fillId="0" borderId="20" xfId="0" applyFont="1" applyFill="1" applyBorder="1"/>
    <xf numFmtId="0" fontId="3" fillId="0" borderId="8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 indent="2"/>
    </xf>
    <xf numFmtId="0" fontId="4" fillId="0" borderId="15" xfId="0" applyFont="1" applyFill="1" applyBorder="1" applyAlignment="1">
      <alignment horizontal="left" indent="2"/>
    </xf>
    <xf numFmtId="0" fontId="3" fillId="0" borderId="21" xfId="0" applyFont="1" applyFill="1" applyBorder="1"/>
    <xf numFmtId="0" fontId="4" fillId="0" borderId="12" xfId="0" applyFont="1" applyFill="1" applyBorder="1"/>
    <xf numFmtId="0" fontId="3" fillId="0" borderId="19" xfId="0" applyFont="1" applyFill="1" applyBorder="1"/>
    <xf numFmtId="3" fontId="6" fillId="7" borderId="5" xfId="0" applyNumberFormat="1" applyFont="1" applyFill="1" applyBorder="1"/>
    <xf numFmtId="3" fontId="6" fillId="7" borderId="6" xfId="0" applyNumberFormat="1" applyFont="1" applyFill="1" applyBorder="1"/>
    <xf numFmtId="3" fontId="6" fillId="7" borderId="1" xfId="0" applyNumberFormat="1" applyFont="1" applyFill="1" applyBorder="1"/>
    <xf numFmtId="3" fontId="6" fillId="7" borderId="2" xfId="0" applyNumberFormat="1" applyFont="1" applyFill="1" applyBorder="1"/>
    <xf numFmtId="3" fontId="14" fillId="4" borderId="15" xfId="0" applyNumberFormat="1" applyFont="1" applyFill="1" applyBorder="1" applyAlignment="1">
      <alignment horizontal="center"/>
    </xf>
    <xf numFmtId="10" fontId="13" fillId="5" borderId="15" xfId="0" applyNumberFormat="1" applyFont="1" applyFill="1" applyBorder="1" applyAlignment="1">
      <alignment horizontal="center" vertical="center"/>
    </xf>
    <xf numFmtId="3" fontId="14" fillId="4" borderId="12" xfId="0" applyNumberFormat="1" applyFont="1" applyFill="1" applyBorder="1" applyAlignment="1">
      <alignment horizontal="center"/>
    </xf>
    <xf numFmtId="10" fontId="13" fillId="5" borderId="12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0" fillId="0" borderId="23" xfId="0" applyFont="1" applyFill="1" applyBorder="1"/>
    <xf numFmtId="3" fontId="3" fillId="4" borderId="12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 vertical="center"/>
    </xf>
    <xf numFmtId="3" fontId="14" fillId="4" borderId="8" xfId="0" applyNumberFormat="1" applyFont="1" applyFill="1" applyBorder="1" applyAlignment="1">
      <alignment horizontal="center"/>
    </xf>
    <xf numFmtId="10" fontId="13" fillId="5" borderId="8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/>
    </xf>
    <xf numFmtId="10" fontId="4" fillId="5" borderId="15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3" fontId="3" fillId="7" borderId="5" xfId="0" applyNumberFormat="1" applyFont="1" applyFill="1" applyBorder="1"/>
    <xf numFmtId="3" fontId="3" fillId="7" borderId="6" xfId="0" applyNumberFormat="1" applyFont="1" applyFill="1" applyBorder="1"/>
    <xf numFmtId="3" fontId="3" fillId="7" borderId="7" xfId="0" applyNumberFormat="1" applyFont="1" applyFill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13" xfId="0" applyNumberFormat="1" applyFont="1" applyBorder="1"/>
    <xf numFmtId="3" fontId="4" fillId="0" borderId="0" xfId="0" applyNumberFormat="1" applyFont="1" applyBorder="1"/>
    <xf numFmtId="3" fontId="4" fillId="0" borderId="14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3" fontId="3" fillId="7" borderId="1" xfId="0" applyNumberFormat="1" applyFont="1" applyFill="1" applyBorder="1"/>
    <xf numFmtId="3" fontId="3" fillId="7" borderId="2" xfId="0" applyNumberFormat="1" applyFont="1" applyFill="1" applyBorder="1"/>
    <xf numFmtId="3" fontId="3" fillId="7" borderId="3" xfId="0" applyNumberFormat="1" applyFont="1" applyFill="1" applyBorder="1"/>
    <xf numFmtId="0" fontId="4" fillId="0" borderId="1" xfId="0" applyFont="1" applyBorder="1"/>
    <xf numFmtId="0" fontId="4" fillId="0" borderId="2" xfId="0" applyFont="1" applyBorder="1"/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14" xfId="0" applyNumberFormat="1" applyFont="1" applyFill="1" applyBorder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4" fillId="7" borderId="5" xfId="0" applyNumberFormat="1" applyFont="1" applyFill="1" applyBorder="1"/>
    <xf numFmtId="3" fontId="4" fillId="7" borderId="6" xfId="0" applyNumberFormat="1" applyFont="1" applyFill="1" applyBorder="1"/>
    <xf numFmtId="3" fontId="3" fillId="0" borderId="14" xfId="0" applyNumberFormat="1" applyFont="1" applyBorder="1"/>
    <xf numFmtId="3" fontId="3" fillId="0" borderId="11" xfId="0" applyNumberFormat="1" applyFont="1" applyBorder="1"/>
    <xf numFmtId="3" fontId="4" fillId="7" borderId="1" xfId="0" applyNumberFormat="1" applyFont="1" applyFill="1" applyBorder="1"/>
    <xf numFmtId="3" fontId="4" fillId="7" borderId="2" xfId="0" applyNumberFormat="1" applyFont="1" applyFill="1" applyBorder="1"/>
    <xf numFmtId="3" fontId="4" fillId="0" borderId="0" xfId="0" applyNumberFormat="1" applyFont="1"/>
    <xf numFmtId="0" fontId="4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85"/>
  <sheetViews>
    <sheetView tabSelected="1" zoomScale="80" zoomScaleNormal="80" workbookViewId="0">
      <selection activeCell="P12" sqref="P12"/>
    </sheetView>
  </sheetViews>
  <sheetFormatPr defaultColWidth="12.7109375" defaultRowHeight="15" x14ac:dyDescent="0.25"/>
  <cols>
    <col min="1" max="1" width="4.28515625" style="1" customWidth="1"/>
    <col min="2" max="2" width="9.140625" style="1" customWidth="1"/>
    <col min="3" max="3" width="45.85546875" style="1" customWidth="1"/>
    <col min="4" max="12" width="13.140625" style="1" customWidth="1"/>
    <col min="13" max="13" width="6.5703125" style="1" customWidth="1"/>
    <col min="14" max="16" width="12.7109375" style="1" customWidth="1"/>
    <col min="17" max="19" width="12.7109375" style="185" customWidth="1"/>
    <col min="20" max="20" width="12.7109375" style="1" customWidth="1"/>
    <col min="21" max="22" width="16.28515625" style="1" customWidth="1"/>
    <col min="23" max="23" width="9.140625" style="1" customWidth="1"/>
    <col min="24" max="24" width="16" style="103" customWidth="1"/>
    <col min="25" max="25" width="19" style="105" customWidth="1"/>
    <col min="26" max="26" width="46" style="1" customWidth="1"/>
    <col min="38" max="221" width="9.140625" style="1" customWidth="1"/>
    <col min="222" max="222" width="12.7109375" style="1"/>
    <col min="223" max="223" width="12.7109375" style="1" customWidth="1"/>
    <col min="224" max="224" width="7.5703125" style="1" customWidth="1"/>
    <col min="225" max="225" width="41" style="1" customWidth="1"/>
    <col min="226" max="226" width="9.42578125" style="1" customWidth="1"/>
    <col min="227" max="231" width="9.7109375" style="1" customWidth="1"/>
    <col min="232" max="232" width="9.42578125" style="1" customWidth="1"/>
    <col min="233" max="233" width="8.42578125" style="1" customWidth="1"/>
    <col min="234" max="477" width="9.140625" style="1" customWidth="1"/>
    <col min="478" max="478" width="12.7109375" style="1"/>
    <col min="479" max="479" width="12.7109375" style="1" customWidth="1"/>
    <col min="480" max="480" width="7.5703125" style="1" customWidth="1"/>
    <col min="481" max="481" width="41" style="1" customWidth="1"/>
    <col min="482" max="482" width="9.42578125" style="1" customWidth="1"/>
    <col min="483" max="487" width="9.7109375" style="1" customWidth="1"/>
    <col min="488" max="488" width="9.42578125" style="1" customWidth="1"/>
    <col min="489" max="489" width="8.42578125" style="1" customWidth="1"/>
    <col min="490" max="733" width="9.140625" style="1" customWidth="1"/>
    <col min="734" max="734" width="12.7109375" style="1"/>
    <col min="735" max="735" width="12.7109375" style="1" customWidth="1"/>
    <col min="736" max="736" width="7.5703125" style="1" customWidth="1"/>
    <col min="737" max="737" width="41" style="1" customWidth="1"/>
    <col min="738" max="738" width="9.42578125" style="1" customWidth="1"/>
    <col min="739" max="743" width="9.7109375" style="1" customWidth="1"/>
    <col min="744" max="744" width="9.42578125" style="1" customWidth="1"/>
    <col min="745" max="745" width="8.42578125" style="1" customWidth="1"/>
    <col min="746" max="989" width="9.140625" style="1" customWidth="1"/>
    <col min="990" max="990" width="12.7109375" style="1"/>
    <col min="991" max="991" width="12.7109375" style="1" customWidth="1"/>
    <col min="992" max="992" width="7.5703125" style="1" customWidth="1"/>
    <col min="993" max="993" width="41" style="1" customWidth="1"/>
    <col min="994" max="994" width="9.42578125" style="1" customWidth="1"/>
    <col min="995" max="999" width="9.7109375" style="1" customWidth="1"/>
    <col min="1000" max="1000" width="9.42578125" style="1" customWidth="1"/>
    <col min="1001" max="1001" width="8.42578125" style="1" customWidth="1"/>
    <col min="1002" max="1245" width="9.140625" style="1" customWidth="1"/>
    <col min="1246" max="1246" width="12.7109375" style="1"/>
    <col min="1247" max="1247" width="12.7109375" style="1" customWidth="1"/>
    <col min="1248" max="1248" width="7.5703125" style="1" customWidth="1"/>
    <col min="1249" max="1249" width="41" style="1" customWidth="1"/>
    <col min="1250" max="1250" width="9.42578125" style="1" customWidth="1"/>
    <col min="1251" max="1255" width="9.7109375" style="1" customWidth="1"/>
    <col min="1256" max="1256" width="9.42578125" style="1" customWidth="1"/>
    <col min="1257" max="1257" width="8.42578125" style="1" customWidth="1"/>
    <col min="1258" max="1501" width="9.140625" style="1" customWidth="1"/>
    <col min="1502" max="1502" width="12.7109375" style="1"/>
    <col min="1503" max="1503" width="12.7109375" style="1" customWidth="1"/>
    <col min="1504" max="1504" width="7.5703125" style="1" customWidth="1"/>
    <col min="1505" max="1505" width="41" style="1" customWidth="1"/>
    <col min="1506" max="1506" width="9.42578125" style="1" customWidth="1"/>
    <col min="1507" max="1511" width="9.7109375" style="1" customWidth="1"/>
    <col min="1512" max="1512" width="9.42578125" style="1" customWidth="1"/>
    <col min="1513" max="1513" width="8.42578125" style="1" customWidth="1"/>
    <col min="1514" max="1757" width="9.140625" style="1" customWidth="1"/>
    <col min="1758" max="1758" width="12.7109375" style="1"/>
    <col min="1759" max="1759" width="12.7109375" style="1" customWidth="1"/>
    <col min="1760" max="1760" width="7.5703125" style="1" customWidth="1"/>
    <col min="1761" max="1761" width="41" style="1" customWidth="1"/>
    <col min="1762" max="1762" width="9.42578125" style="1" customWidth="1"/>
    <col min="1763" max="1767" width="9.7109375" style="1" customWidth="1"/>
    <col min="1768" max="1768" width="9.42578125" style="1" customWidth="1"/>
    <col min="1769" max="1769" width="8.42578125" style="1" customWidth="1"/>
    <col min="1770" max="2013" width="9.140625" style="1" customWidth="1"/>
    <col min="2014" max="2014" width="12.7109375" style="1"/>
    <col min="2015" max="2015" width="12.7109375" style="1" customWidth="1"/>
    <col min="2016" max="2016" width="7.5703125" style="1" customWidth="1"/>
    <col min="2017" max="2017" width="41" style="1" customWidth="1"/>
    <col min="2018" max="2018" width="9.42578125" style="1" customWidth="1"/>
    <col min="2019" max="2023" width="9.7109375" style="1" customWidth="1"/>
    <col min="2024" max="2024" width="9.42578125" style="1" customWidth="1"/>
    <col min="2025" max="2025" width="8.42578125" style="1" customWidth="1"/>
    <col min="2026" max="2269" width="9.140625" style="1" customWidth="1"/>
    <col min="2270" max="2270" width="12.7109375" style="1"/>
    <col min="2271" max="2271" width="12.7109375" style="1" customWidth="1"/>
    <col min="2272" max="2272" width="7.5703125" style="1" customWidth="1"/>
    <col min="2273" max="2273" width="41" style="1" customWidth="1"/>
    <col min="2274" max="2274" width="9.42578125" style="1" customWidth="1"/>
    <col min="2275" max="2279" width="9.7109375" style="1" customWidth="1"/>
    <col min="2280" max="2280" width="9.42578125" style="1" customWidth="1"/>
    <col min="2281" max="2281" width="8.42578125" style="1" customWidth="1"/>
    <col min="2282" max="2525" width="9.140625" style="1" customWidth="1"/>
    <col min="2526" max="2526" width="12.7109375" style="1"/>
    <col min="2527" max="2527" width="12.7109375" style="1" customWidth="1"/>
    <col min="2528" max="2528" width="7.5703125" style="1" customWidth="1"/>
    <col min="2529" max="2529" width="41" style="1" customWidth="1"/>
    <col min="2530" max="2530" width="9.42578125" style="1" customWidth="1"/>
    <col min="2531" max="2535" width="9.7109375" style="1" customWidth="1"/>
    <col min="2536" max="2536" width="9.42578125" style="1" customWidth="1"/>
    <col min="2537" max="2537" width="8.42578125" style="1" customWidth="1"/>
    <col min="2538" max="2781" width="9.140625" style="1" customWidth="1"/>
    <col min="2782" max="2782" width="12.7109375" style="1"/>
    <col min="2783" max="2783" width="12.7109375" style="1" customWidth="1"/>
    <col min="2784" max="2784" width="7.5703125" style="1" customWidth="1"/>
    <col min="2785" max="2785" width="41" style="1" customWidth="1"/>
    <col min="2786" max="2786" width="9.42578125" style="1" customWidth="1"/>
    <col min="2787" max="2791" width="9.7109375" style="1" customWidth="1"/>
    <col min="2792" max="2792" width="9.42578125" style="1" customWidth="1"/>
    <col min="2793" max="2793" width="8.42578125" style="1" customWidth="1"/>
    <col min="2794" max="3037" width="9.140625" style="1" customWidth="1"/>
    <col min="3038" max="3038" width="12.7109375" style="1"/>
    <col min="3039" max="3039" width="12.7109375" style="1" customWidth="1"/>
    <col min="3040" max="3040" width="7.5703125" style="1" customWidth="1"/>
    <col min="3041" max="3041" width="41" style="1" customWidth="1"/>
    <col min="3042" max="3042" width="9.42578125" style="1" customWidth="1"/>
    <col min="3043" max="3047" width="9.7109375" style="1" customWidth="1"/>
    <col min="3048" max="3048" width="9.42578125" style="1" customWidth="1"/>
    <col min="3049" max="3049" width="8.42578125" style="1" customWidth="1"/>
    <col min="3050" max="3293" width="9.140625" style="1" customWidth="1"/>
    <col min="3294" max="3294" width="12.7109375" style="1"/>
    <col min="3295" max="3295" width="12.7109375" style="1" customWidth="1"/>
    <col min="3296" max="3296" width="7.5703125" style="1" customWidth="1"/>
    <col min="3297" max="3297" width="41" style="1" customWidth="1"/>
    <col min="3298" max="3298" width="9.42578125" style="1" customWidth="1"/>
    <col min="3299" max="3303" width="9.7109375" style="1" customWidth="1"/>
    <col min="3304" max="3304" width="9.42578125" style="1" customWidth="1"/>
    <col min="3305" max="3305" width="8.42578125" style="1" customWidth="1"/>
    <col min="3306" max="3549" width="9.140625" style="1" customWidth="1"/>
    <col min="3550" max="3550" width="12.7109375" style="1"/>
    <col min="3551" max="3551" width="12.7109375" style="1" customWidth="1"/>
    <col min="3552" max="3552" width="7.5703125" style="1" customWidth="1"/>
    <col min="3553" max="3553" width="41" style="1" customWidth="1"/>
    <col min="3554" max="3554" width="9.42578125" style="1" customWidth="1"/>
    <col min="3555" max="3559" width="9.7109375" style="1" customWidth="1"/>
    <col min="3560" max="3560" width="9.42578125" style="1" customWidth="1"/>
    <col min="3561" max="3561" width="8.42578125" style="1" customWidth="1"/>
    <col min="3562" max="3805" width="9.140625" style="1" customWidth="1"/>
    <col min="3806" max="3806" width="12.7109375" style="1"/>
    <col min="3807" max="3807" width="12.7109375" style="1" customWidth="1"/>
    <col min="3808" max="3808" width="7.5703125" style="1" customWidth="1"/>
    <col min="3809" max="3809" width="41" style="1" customWidth="1"/>
    <col min="3810" max="3810" width="9.42578125" style="1" customWidth="1"/>
    <col min="3811" max="3815" width="9.7109375" style="1" customWidth="1"/>
    <col min="3816" max="3816" width="9.42578125" style="1" customWidth="1"/>
    <col min="3817" max="3817" width="8.42578125" style="1" customWidth="1"/>
    <col min="3818" max="4061" width="9.140625" style="1" customWidth="1"/>
    <col min="4062" max="4062" width="12.7109375" style="1"/>
    <col min="4063" max="4063" width="12.7109375" style="1" customWidth="1"/>
    <col min="4064" max="4064" width="7.5703125" style="1" customWidth="1"/>
    <col min="4065" max="4065" width="41" style="1" customWidth="1"/>
    <col min="4066" max="4066" width="9.42578125" style="1" customWidth="1"/>
    <col min="4067" max="4071" width="9.7109375" style="1" customWidth="1"/>
    <col min="4072" max="4072" width="9.42578125" style="1" customWidth="1"/>
    <col min="4073" max="4073" width="8.42578125" style="1" customWidth="1"/>
    <col min="4074" max="4317" width="9.140625" style="1" customWidth="1"/>
    <col min="4318" max="4318" width="12.7109375" style="1"/>
    <col min="4319" max="4319" width="12.7109375" style="1" customWidth="1"/>
    <col min="4320" max="4320" width="7.5703125" style="1" customWidth="1"/>
    <col min="4321" max="4321" width="41" style="1" customWidth="1"/>
    <col min="4322" max="4322" width="9.42578125" style="1" customWidth="1"/>
    <col min="4323" max="4327" width="9.7109375" style="1" customWidth="1"/>
    <col min="4328" max="4328" width="9.42578125" style="1" customWidth="1"/>
    <col min="4329" max="4329" width="8.42578125" style="1" customWidth="1"/>
    <col min="4330" max="4573" width="9.140625" style="1" customWidth="1"/>
    <col min="4574" max="4574" width="12.7109375" style="1"/>
    <col min="4575" max="4575" width="12.7109375" style="1" customWidth="1"/>
    <col min="4576" max="4576" width="7.5703125" style="1" customWidth="1"/>
    <col min="4577" max="4577" width="41" style="1" customWidth="1"/>
    <col min="4578" max="4578" width="9.42578125" style="1" customWidth="1"/>
    <col min="4579" max="4583" width="9.7109375" style="1" customWidth="1"/>
    <col min="4584" max="4584" width="9.42578125" style="1" customWidth="1"/>
    <col min="4585" max="4585" width="8.42578125" style="1" customWidth="1"/>
    <col min="4586" max="4829" width="9.140625" style="1" customWidth="1"/>
    <col min="4830" max="4830" width="12.7109375" style="1"/>
    <col min="4831" max="4831" width="12.7109375" style="1" customWidth="1"/>
    <col min="4832" max="4832" width="7.5703125" style="1" customWidth="1"/>
    <col min="4833" max="4833" width="41" style="1" customWidth="1"/>
    <col min="4834" max="4834" width="9.42578125" style="1" customWidth="1"/>
    <col min="4835" max="4839" width="9.7109375" style="1" customWidth="1"/>
    <col min="4840" max="4840" width="9.42578125" style="1" customWidth="1"/>
    <col min="4841" max="4841" width="8.42578125" style="1" customWidth="1"/>
    <col min="4842" max="5085" width="9.140625" style="1" customWidth="1"/>
    <col min="5086" max="5086" width="12.7109375" style="1"/>
    <col min="5087" max="5087" width="12.7109375" style="1" customWidth="1"/>
    <col min="5088" max="5088" width="7.5703125" style="1" customWidth="1"/>
    <col min="5089" max="5089" width="41" style="1" customWidth="1"/>
    <col min="5090" max="5090" width="9.42578125" style="1" customWidth="1"/>
    <col min="5091" max="5095" width="9.7109375" style="1" customWidth="1"/>
    <col min="5096" max="5096" width="9.42578125" style="1" customWidth="1"/>
    <col min="5097" max="5097" width="8.42578125" style="1" customWidth="1"/>
    <col min="5098" max="5341" width="9.140625" style="1" customWidth="1"/>
    <col min="5342" max="5342" width="12.7109375" style="1"/>
    <col min="5343" max="5343" width="12.7109375" style="1" customWidth="1"/>
    <col min="5344" max="5344" width="7.5703125" style="1" customWidth="1"/>
    <col min="5345" max="5345" width="41" style="1" customWidth="1"/>
    <col min="5346" max="5346" width="9.42578125" style="1" customWidth="1"/>
    <col min="5347" max="5351" width="9.7109375" style="1" customWidth="1"/>
    <col min="5352" max="5352" width="9.42578125" style="1" customWidth="1"/>
    <col min="5353" max="5353" width="8.42578125" style="1" customWidth="1"/>
    <col min="5354" max="5597" width="9.140625" style="1" customWidth="1"/>
    <col min="5598" max="5598" width="12.7109375" style="1"/>
    <col min="5599" max="5599" width="12.7109375" style="1" customWidth="1"/>
    <col min="5600" max="5600" width="7.5703125" style="1" customWidth="1"/>
    <col min="5601" max="5601" width="41" style="1" customWidth="1"/>
    <col min="5602" max="5602" width="9.42578125" style="1" customWidth="1"/>
    <col min="5603" max="5607" width="9.7109375" style="1" customWidth="1"/>
    <col min="5608" max="5608" width="9.42578125" style="1" customWidth="1"/>
    <col min="5609" max="5609" width="8.42578125" style="1" customWidth="1"/>
    <col min="5610" max="5853" width="9.140625" style="1" customWidth="1"/>
    <col min="5854" max="5854" width="12.7109375" style="1"/>
    <col min="5855" max="5855" width="12.7109375" style="1" customWidth="1"/>
    <col min="5856" max="5856" width="7.5703125" style="1" customWidth="1"/>
    <col min="5857" max="5857" width="41" style="1" customWidth="1"/>
    <col min="5858" max="5858" width="9.42578125" style="1" customWidth="1"/>
    <col min="5859" max="5863" width="9.7109375" style="1" customWidth="1"/>
    <col min="5864" max="5864" width="9.42578125" style="1" customWidth="1"/>
    <col min="5865" max="5865" width="8.42578125" style="1" customWidth="1"/>
    <col min="5866" max="6109" width="9.140625" style="1" customWidth="1"/>
    <col min="6110" max="6110" width="12.7109375" style="1"/>
    <col min="6111" max="6111" width="12.7109375" style="1" customWidth="1"/>
    <col min="6112" max="6112" width="7.5703125" style="1" customWidth="1"/>
    <col min="6113" max="6113" width="41" style="1" customWidth="1"/>
    <col min="6114" max="6114" width="9.42578125" style="1" customWidth="1"/>
    <col min="6115" max="6119" width="9.7109375" style="1" customWidth="1"/>
    <col min="6120" max="6120" width="9.42578125" style="1" customWidth="1"/>
    <col min="6121" max="6121" width="8.42578125" style="1" customWidth="1"/>
    <col min="6122" max="6365" width="9.140625" style="1" customWidth="1"/>
    <col min="6366" max="6366" width="12.7109375" style="1"/>
    <col min="6367" max="6367" width="12.7109375" style="1" customWidth="1"/>
    <col min="6368" max="6368" width="7.5703125" style="1" customWidth="1"/>
    <col min="6369" max="6369" width="41" style="1" customWidth="1"/>
    <col min="6370" max="6370" width="9.42578125" style="1" customWidth="1"/>
    <col min="6371" max="6375" width="9.7109375" style="1" customWidth="1"/>
    <col min="6376" max="6376" width="9.42578125" style="1" customWidth="1"/>
    <col min="6377" max="6377" width="8.42578125" style="1" customWidth="1"/>
    <col min="6378" max="6621" width="9.140625" style="1" customWidth="1"/>
    <col min="6622" max="6622" width="12.7109375" style="1"/>
    <col min="6623" max="6623" width="12.7109375" style="1" customWidth="1"/>
    <col min="6624" max="6624" width="7.5703125" style="1" customWidth="1"/>
    <col min="6625" max="6625" width="41" style="1" customWidth="1"/>
    <col min="6626" max="6626" width="9.42578125" style="1" customWidth="1"/>
    <col min="6627" max="6631" width="9.7109375" style="1" customWidth="1"/>
    <col min="6632" max="6632" width="9.42578125" style="1" customWidth="1"/>
    <col min="6633" max="6633" width="8.42578125" style="1" customWidth="1"/>
    <col min="6634" max="6877" width="9.140625" style="1" customWidth="1"/>
    <col min="6878" max="6878" width="12.7109375" style="1"/>
    <col min="6879" max="6879" width="12.7109375" style="1" customWidth="1"/>
    <col min="6880" max="6880" width="7.5703125" style="1" customWidth="1"/>
    <col min="6881" max="6881" width="41" style="1" customWidth="1"/>
    <col min="6882" max="6882" width="9.42578125" style="1" customWidth="1"/>
    <col min="6883" max="6887" width="9.7109375" style="1" customWidth="1"/>
    <col min="6888" max="6888" width="9.42578125" style="1" customWidth="1"/>
    <col min="6889" max="6889" width="8.42578125" style="1" customWidth="1"/>
    <col min="6890" max="7133" width="9.140625" style="1" customWidth="1"/>
    <col min="7134" max="7134" width="12.7109375" style="1"/>
    <col min="7135" max="7135" width="12.7109375" style="1" customWidth="1"/>
    <col min="7136" max="7136" width="7.5703125" style="1" customWidth="1"/>
    <col min="7137" max="7137" width="41" style="1" customWidth="1"/>
    <col min="7138" max="7138" width="9.42578125" style="1" customWidth="1"/>
    <col min="7139" max="7143" width="9.7109375" style="1" customWidth="1"/>
    <col min="7144" max="7144" width="9.42578125" style="1" customWidth="1"/>
    <col min="7145" max="7145" width="8.42578125" style="1" customWidth="1"/>
    <col min="7146" max="7389" width="9.140625" style="1" customWidth="1"/>
    <col min="7390" max="7390" width="12.7109375" style="1"/>
    <col min="7391" max="7391" width="12.7109375" style="1" customWidth="1"/>
    <col min="7392" max="7392" width="7.5703125" style="1" customWidth="1"/>
    <col min="7393" max="7393" width="41" style="1" customWidth="1"/>
    <col min="7394" max="7394" width="9.42578125" style="1" customWidth="1"/>
    <col min="7395" max="7399" width="9.7109375" style="1" customWidth="1"/>
    <col min="7400" max="7400" width="9.42578125" style="1" customWidth="1"/>
    <col min="7401" max="7401" width="8.42578125" style="1" customWidth="1"/>
    <col min="7402" max="7645" width="9.140625" style="1" customWidth="1"/>
    <col min="7646" max="7646" width="12.7109375" style="1"/>
    <col min="7647" max="7647" width="12.7109375" style="1" customWidth="1"/>
    <col min="7648" max="7648" width="7.5703125" style="1" customWidth="1"/>
    <col min="7649" max="7649" width="41" style="1" customWidth="1"/>
    <col min="7650" max="7650" width="9.42578125" style="1" customWidth="1"/>
    <col min="7651" max="7655" width="9.7109375" style="1" customWidth="1"/>
    <col min="7656" max="7656" width="9.42578125" style="1" customWidth="1"/>
    <col min="7657" max="7657" width="8.42578125" style="1" customWidth="1"/>
    <col min="7658" max="7901" width="9.140625" style="1" customWidth="1"/>
    <col min="7902" max="7902" width="12.7109375" style="1"/>
    <col min="7903" max="7903" width="12.7109375" style="1" customWidth="1"/>
    <col min="7904" max="7904" width="7.5703125" style="1" customWidth="1"/>
    <col min="7905" max="7905" width="41" style="1" customWidth="1"/>
    <col min="7906" max="7906" width="9.42578125" style="1" customWidth="1"/>
    <col min="7907" max="7911" width="9.7109375" style="1" customWidth="1"/>
    <col min="7912" max="7912" width="9.42578125" style="1" customWidth="1"/>
    <col min="7913" max="7913" width="8.42578125" style="1" customWidth="1"/>
    <col min="7914" max="8157" width="9.140625" style="1" customWidth="1"/>
    <col min="8158" max="8158" width="12.7109375" style="1"/>
    <col min="8159" max="8159" width="12.7109375" style="1" customWidth="1"/>
    <col min="8160" max="8160" width="7.5703125" style="1" customWidth="1"/>
    <col min="8161" max="8161" width="41" style="1" customWidth="1"/>
    <col min="8162" max="8162" width="9.42578125" style="1" customWidth="1"/>
    <col min="8163" max="8167" width="9.7109375" style="1" customWidth="1"/>
    <col min="8168" max="8168" width="9.42578125" style="1" customWidth="1"/>
    <col min="8169" max="8169" width="8.42578125" style="1" customWidth="1"/>
    <col min="8170" max="8413" width="9.140625" style="1" customWidth="1"/>
    <col min="8414" max="8414" width="12.7109375" style="1"/>
    <col min="8415" max="8415" width="12.7109375" style="1" customWidth="1"/>
    <col min="8416" max="8416" width="7.5703125" style="1" customWidth="1"/>
    <col min="8417" max="8417" width="41" style="1" customWidth="1"/>
    <col min="8418" max="8418" width="9.42578125" style="1" customWidth="1"/>
    <col min="8419" max="8423" width="9.7109375" style="1" customWidth="1"/>
    <col min="8424" max="8424" width="9.42578125" style="1" customWidth="1"/>
    <col min="8425" max="8425" width="8.42578125" style="1" customWidth="1"/>
    <col min="8426" max="8669" width="9.140625" style="1" customWidth="1"/>
    <col min="8670" max="8670" width="12.7109375" style="1"/>
    <col min="8671" max="8671" width="12.7109375" style="1" customWidth="1"/>
    <col min="8672" max="8672" width="7.5703125" style="1" customWidth="1"/>
    <col min="8673" max="8673" width="41" style="1" customWidth="1"/>
    <col min="8674" max="8674" width="9.42578125" style="1" customWidth="1"/>
    <col min="8675" max="8679" width="9.7109375" style="1" customWidth="1"/>
    <col min="8680" max="8680" width="9.42578125" style="1" customWidth="1"/>
    <col min="8681" max="8681" width="8.42578125" style="1" customWidth="1"/>
    <col min="8682" max="8925" width="9.140625" style="1" customWidth="1"/>
    <col min="8926" max="8926" width="12.7109375" style="1"/>
    <col min="8927" max="8927" width="12.7109375" style="1" customWidth="1"/>
    <col min="8928" max="8928" width="7.5703125" style="1" customWidth="1"/>
    <col min="8929" max="8929" width="41" style="1" customWidth="1"/>
    <col min="8930" max="8930" width="9.42578125" style="1" customWidth="1"/>
    <col min="8931" max="8935" width="9.7109375" style="1" customWidth="1"/>
    <col min="8936" max="8936" width="9.42578125" style="1" customWidth="1"/>
    <col min="8937" max="8937" width="8.42578125" style="1" customWidth="1"/>
    <col min="8938" max="9181" width="9.140625" style="1" customWidth="1"/>
    <col min="9182" max="9182" width="12.7109375" style="1"/>
    <col min="9183" max="9183" width="12.7109375" style="1" customWidth="1"/>
    <col min="9184" max="9184" width="7.5703125" style="1" customWidth="1"/>
    <col min="9185" max="9185" width="41" style="1" customWidth="1"/>
    <col min="9186" max="9186" width="9.42578125" style="1" customWidth="1"/>
    <col min="9187" max="9191" width="9.7109375" style="1" customWidth="1"/>
    <col min="9192" max="9192" width="9.42578125" style="1" customWidth="1"/>
    <col min="9193" max="9193" width="8.42578125" style="1" customWidth="1"/>
    <col min="9194" max="9437" width="9.140625" style="1" customWidth="1"/>
    <col min="9438" max="9438" width="12.7109375" style="1"/>
    <col min="9439" max="9439" width="12.7109375" style="1" customWidth="1"/>
    <col min="9440" max="9440" width="7.5703125" style="1" customWidth="1"/>
    <col min="9441" max="9441" width="41" style="1" customWidth="1"/>
    <col min="9442" max="9442" width="9.42578125" style="1" customWidth="1"/>
    <col min="9443" max="9447" width="9.7109375" style="1" customWidth="1"/>
    <col min="9448" max="9448" width="9.42578125" style="1" customWidth="1"/>
    <col min="9449" max="9449" width="8.42578125" style="1" customWidth="1"/>
    <col min="9450" max="9693" width="9.140625" style="1" customWidth="1"/>
    <col min="9694" max="9694" width="12.7109375" style="1"/>
    <col min="9695" max="9695" width="12.7109375" style="1" customWidth="1"/>
    <col min="9696" max="9696" width="7.5703125" style="1" customWidth="1"/>
    <col min="9697" max="9697" width="41" style="1" customWidth="1"/>
    <col min="9698" max="9698" width="9.42578125" style="1" customWidth="1"/>
    <col min="9699" max="9703" width="9.7109375" style="1" customWidth="1"/>
    <col min="9704" max="9704" width="9.42578125" style="1" customWidth="1"/>
    <col min="9705" max="9705" width="8.42578125" style="1" customWidth="1"/>
    <col min="9706" max="9949" width="9.140625" style="1" customWidth="1"/>
    <col min="9950" max="9950" width="12.7109375" style="1"/>
    <col min="9951" max="9951" width="12.7109375" style="1" customWidth="1"/>
    <col min="9952" max="9952" width="7.5703125" style="1" customWidth="1"/>
    <col min="9953" max="9953" width="41" style="1" customWidth="1"/>
    <col min="9954" max="9954" width="9.42578125" style="1" customWidth="1"/>
    <col min="9955" max="9959" width="9.7109375" style="1" customWidth="1"/>
    <col min="9960" max="9960" width="9.42578125" style="1" customWidth="1"/>
    <col min="9961" max="9961" width="8.42578125" style="1" customWidth="1"/>
    <col min="9962" max="10205" width="9.140625" style="1" customWidth="1"/>
    <col min="10206" max="10206" width="12.7109375" style="1"/>
    <col min="10207" max="10207" width="12.7109375" style="1" customWidth="1"/>
    <col min="10208" max="10208" width="7.5703125" style="1" customWidth="1"/>
    <col min="10209" max="10209" width="41" style="1" customWidth="1"/>
    <col min="10210" max="10210" width="9.42578125" style="1" customWidth="1"/>
    <col min="10211" max="10215" width="9.7109375" style="1" customWidth="1"/>
    <col min="10216" max="10216" width="9.42578125" style="1" customWidth="1"/>
    <col min="10217" max="10217" width="8.42578125" style="1" customWidth="1"/>
    <col min="10218" max="10461" width="9.140625" style="1" customWidth="1"/>
    <col min="10462" max="10462" width="12.7109375" style="1"/>
    <col min="10463" max="10463" width="12.7109375" style="1" customWidth="1"/>
    <col min="10464" max="10464" width="7.5703125" style="1" customWidth="1"/>
    <col min="10465" max="10465" width="41" style="1" customWidth="1"/>
    <col min="10466" max="10466" width="9.42578125" style="1" customWidth="1"/>
    <col min="10467" max="10471" width="9.7109375" style="1" customWidth="1"/>
    <col min="10472" max="10472" width="9.42578125" style="1" customWidth="1"/>
    <col min="10473" max="10473" width="8.42578125" style="1" customWidth="1"/>
    <col min="10474" max="10717" width="9.140625" style="1" customWidth="1"/>
    <col min="10718" max="10718" width="12.7109375" style="1"/>
    <col min="10719" max="10719" width="12.7109375" style="1" customWidth="1"/>
    <col min="10720" max="10720" width="7.5703125" style="1" customWidth="1"/>
    <col min="10721" max="10721" width="41" style="1" customWidth="1"/>
    <col min="10722" max="10722" width="9.42578125" style="1" customWidth="1"/>
    <col min="10723" max="10727" width="9.7109375" style="1" customWidth="1"/>
    <col min="10728" max="10728" width="9.42578125" style="1" customWidth="1"/>
    <col min="10729" max="10729" width="8.42578125" style="1" customWidth="1"/>
    <col min="10730" max="10973" width="9.140625" style="1" customWidth="1"/>
    <col min="10974" max="10974" width="12.7109375" style="1"/>
    <col min="10975" max="10975" width="12.7109375" style="1" customWidth="1"/>
    <col min="10976" max="10976" width="7.5703125" style="1" customWidth="1"/>
    <col min="10977" max="10977" width="41" style="1" customWidth="1"/>
    <col min="10978" max="10978" width="9.42578125" style="1" customWidth="1"/>
    <col min="10979" max="10983" width="9.7109375" style="1" customWidth="1"/>
    <col min="10984" max="10984" width="9.42578125" style="1" customWidth="1"/>
    <col min="10985" max="10985" width="8.42578125" style="1" customWidth="1"/>
    <col min="10986" max="11229" width="9.140625" style="1" customWidth="1"/>
    <col min="11230" max="11230" width="12.7109375" style="1"/>
    <col min="11231" max="11231" width="12.7109375" style="1" customWidth="1"/>
    <col min="11232" max="11232" width="7.5703125" style="1" customWidth="1"/>
    <col min="11233" max="11233" width="41" style="1" customWidth="1"/>
    <col min="11234" max="11234" width="9.42578125" style="1" customWidth="1"/>
    <col min="11235" max="11239" width="9.7109375" style="1" customWidth="1"/>
    <col min="11240" max="11240" width="9.42578125" style="1" customWidth="1"/>
    <col min="11241" max="11241" width="8.42578125" style="1" customWidth="1"/>
    <col min="11242" max="11485" width="9.140625" style="1" customWidth="1"/>
    <col min="11486" max="11486" width="12.7109375" style="1"/>
    <col min="11487" max="11487" width="12.7109375" style="1" customWidth="1"/>
    <col min="11488" max="11488" width="7.5703125" style="1" customWidth="1"/>
    <col min="11489" max="11489" width="41" style="1" customWidth="1"/>
    <col min="11490" max="11490" width="9.42578125" style="1" customWidth="1"/>
    <col min="11491" max="11495" width="9.7109375" style="1" customWidth="1"/>
    <col min="11496" max="11496" width="9.42578125" style="1" customWidth="1"/>
    <col min="11497" max="11497" width="8.42578125" style="1" customWidth="1"/>
    <col min="11498" max="11741" width="9.140625" style="1" customWidth="1"/>
    <col min="11742" max="11742" width="12.7109375" style="1"/>
    <col min="11743" max="11743" width="12.7109375" style="1" customWidth="1"/>
    <col min="11744" max="11744" width="7.5703125" style="1" customWidth="1"/>
    <col min="11745" max="11745" width="41" style="1" customWidth="1"/>
    <col min="11746" max="11746" width="9.42578125" style="1" customWidth="1"/>
    <col min="11747" max="11751" width="9.7109375" style="1" customWidth="1"/>
    <col min="11752" max="11752" width="9.42578125" style="1" customWidth="1"/>
    <col min="11753" max="11753" width="8.42578125" style="1" customWidth="1"/>
    <col min="11754" max="11997" width="9.140625" style="1" customWidth="1"/>
    <col min="11998" max="11998" width="12.7109375" style="1"/>
    <col min="11999" max="11999" width="12.7109375" style="1" customWidth="1"/>
    <col min="12000" max="12000" width="7.5703125" style="1" customWidth="1"/>
    <col min="12001" max="12001" width="41" style="1" customWidth="1"/>
    <col min="12002" max="12002" width="9.42578125" style="1" customWidth="1"/>
    <col min="12003" max="12007" width="9.7109375" style="1" customWidth="1"/>
    <col min="12008" max="12008" width="9.42578125" style="1" customWidth="1"/>
    <col min="12009" max="12009" width="8.42578125" style="1" customWidth="1"/>
    <col min="12010" max="12253" width="9.140625" style="1" customWidth="1"/>
    <col min="12254" max="12254" width="12.7109375" style="1"/>
    <col min="12255" max="12255" width="12.7109375" style="1" customWidth="1"/>
    <col min="12256" max="12256" width="7.5703125" style="1" customWidth="1"/>
    <col min="12257" max="12257" width="41" style="1" customWidth="1"/>
    <col min="12258" max="12258" width="9.42578125" style="1" customWidth="1"/>
    <col min="12259" max="12263" width="9.7109375" style="1" customWidth="1"/>
    <col min="12264" max="12264" width="9.42578125" style="1" customWidth="1"/>
    <col min="12265" max="12265" width="8.42578125" style="1" customWidth="1"/>
    <col min="12266" max="12509" width="9.140625" style="1" customWidth="1"/>
    <col min="12510" max="12510" width="12.7109375" style="1"/>
    <col min="12511" max="12511" width="12.7109375" style="1" customWidth="1"/>
    <col min="12512" max="12512" width="7.5703125" style="1" customWidth="1"/>
    <col min="12513" max="12513" width="41" style="1" customWidth="1"/>
    <col min="12514" max="12514" width="9.42578125" style="1" customWidth="1"/>
    <col min="12515" max="12519" width="9.7109375" style="1" customWidth="1"/>
    <col min="12520" max="12520" width="9.42578125" style="1" customWidth="1"/>
    <col min="12521" max="12521" width="8.42578125" style="1" customWidth="1"/>
    <col min="12522" max="12765" width="9.140625" style="1" customWidth="1"/>
    <col min="12766" max="12766" width="12.7109375" style="1"/>
    <col min="12767" max="12767" width="12.7109375" style="1" customWidth="1"/>
    <col min="12768" max="12768" width="7.5703125" style="1" customWidth="1"/>
    <col min="12769" max="12769" width="41" style="1" customWidth="1"/>
    <col min="12770" max="12770" width="9.42578125" style="1" customWidth="1"/>
    <col min="12771" max="12775" width="9.7109375" style="1" customWidth="1"/>
    <col min="12776" max="12776" width="9.42578125" style="1" customWidth="1"/>
    <col min="12777" max="12777" width="8.42578125" style="1" customWidth="1"/>
    <col min="12778" max="13021" width="9.140625" style="1" customWidth="1"/>
    <col min="13022" max="13022" width="12.7109375" style="1"/>
    <col min="13023" max="13023" width="12.7109375" style="1" customWidth="1"/>
    <col min="13024" max="13024" width="7.5703125" style="1" customWidth="1"/>
    <col min="13025" max="13025" width="41" style="1" customWidth="1"/>
    <col min="13026" max="13026" width="9.42578125" style="1" customWidth="1"/>
    <col min="13027" max="13031" width="9.7109375" style="1" customWidth="1"/>
    <col min="13032" max="13032" width="9.42578125" style="1" customWidth="1"/>
    <col min="13033" max="13033" width="8.42578125" style="1" customWidth="1"/>
    <col min="13034" max="13277" width="9.140625" style="1" customWidth="1"/>
    <col min="13278" max="13278" width="12.7109375" style="1"/>
    <col min="13279" max="13279" width="12.7109375" style="1" customWidth="1"/>
    <col min="13280" max="13280" width="7.5703125" style="1" customWidth="1"/>
    <col min="13281" max="13281" width="41" style="1" customWidth="1"/>
    <col min="13282" max="13282" width="9.42578125" style="1" customWidth="1"/>
    <col min="13283" max="13287" width="9.7109375" style="1" customWidth="1"/>
    <col min="13288" max="13288" width="9.42578125" style="1" customWidth="1"/>
    <col min="13289" max="13289" width="8.42578125" style="1" customWidth="1"/>
    <col min="13290" max="13533" width="9.140625" style="1" customWidth="1"/>
    <col min="13534" max="13534" width="12.7109375" style="1"/>
    <col min="13535" max="13535" width="12.7109375" style="1" customWidth="1"/>
    <col min="13536" max="13536" width="7.5703125" style="1" customWidth="1"/>
    <col min="13537" max="13537" width="41" style="1" customWidth="1"/>
    <col min="13538" max="13538" width="9.42578125" style="1" customWidth="1"/>
    <col min="13539" max="13543" width="9.7109375" style="1" customWidth="1"/>
    <col min="13544" max="13544" width="9.42578125" style="1" customWidth="1"/>
    <col min="13545" max="13545" width="8.42578125" style="1" customWidth="1"/>
    <col min="13546" max="13789" width="9.140625" style="1" customWidth="1"/>
    <col min="13790" max="13790" width="12.7109375" style="1"/>
    <col min="13791" max="13791" width="12.7109375" style="1" customWidth="1"/>
    <col min="13792" max="13792" width="7.5703125" style="1" customWidth="1"/>
    <col min="13793" max="13793" width="41" style="1" customWidth="1"/>
    <col min="13794" max="13794" width="9.42578125" style="1" customWidth="1"/>
    <col min="13795" max="13799" width="9.7109375" style="1" customWidth="1"/>
    <col min="13800" max="13800" width="9.42578125" style="1" customWidth="1"/>
    <col min="13801" max="13801" width="8.42578125" style="1" customWidth="1"/>
    <col min="13802" max="14045" width="9.140625" style="1" customWidth="1"/>
    <col min="14046" max="14046" width="12.7109375" style="1"/>
    <col min="14047" max="14047" width="12.7109375" style="1" customWidth="1"/>
    <col min="14048" max="14048" width="7.5703125" style="1" customWidth="1"/>
    <col min="14049" max="14049" width="41" style="1" customWidth="1"/>
    <col min="14050" max="14050" width="9.42578125" style="1" customWidth="1"/>
    <col min="14051" max="14055" width="9.7109375" style="1" customWidth="1"/>
    <col min="14056" max="14056" width="9.42578125" style="1" customWidth="1"/>
    <col min="14057" max="14057" width="8.42578125" style="1" customWidth="1"/>
    <col min="14058" max="14301" width="9.140625" style="1" customWidth="1"/>
    <col min="14302" max="14302" width="12.7109375" style="1"/>
    <col min="14303" max="14303" width="12.7109375" style="1" customWidth="1"/>
    <col min="14304" max="14304" width="7.5703125" style="1" customWidth="1"/>
    <col min="14305" max="14305" width="41" style="1" customWidth="1"/>
    <col min="14306" max="14306" width="9.42578125" style="1" customWidth="1"/>
    <col min="14307" max="14311" width="9.7109375" style="1" customWidth="1"/>
    <col min="14312" max="14312" width="9.42578125" style="1" customWidth="1"/>
    <col min="14313" max="14313" width="8.42578125" style="1" customWidth="1"/>
    <col min="14314" max="14557" width="9.140625" style="1" customWidth="1"/>
    <col min="14558" max="14558" width="12.7109375" style="1"/>
    <col min="14559" max="14559" width="12.7109375" style="1" customWidth="1"/>
    <col min="14560" max="14560" width="7.5703125" style="1" customWidth="1"/>
    <col min="14561" max="14561" width="41" style="1" customWidth="1"/>
    <col min="14562" max="14562" width="9.42578125" style="1" customWidth="1"/>
    <col min="14563" max="14567" width="9.7109375" style="1" customWidth="1"/>
    <col min="14568" max="14568" width="9.42578125" style="1" customWidth="1"/>
    <col min="14569" max="14569" width="8.42578125" style="1" customWidth="1"/>
    <col min="14570" max="14813" width="9.140625" style="1" customWidth="1"/>
    <col min="14814" max="14814" width="12.7109375" style="1"/>
    <col min="14815" max="14815" width="12.7109375" style="1" customWidth="1"/>
    <col min="14816" max="14816" width="7.5703125" style="1" customWidth="1"/>
    <col min="14817" max="14817" width="41" style="1" customWidth="1"/>
    <col min="14818" max="14818" width="9.42578125" style="1" customWidth="1"/>
    <col min="14819" max="14823" width="9.7109375" style="1" customWidth="1"/>
    <col min="14824" max="14824" width="9.42578125" style="1" customWidth="1"/>
    <col min="14825" max="14825" width="8.42578125" style="1" customWidth="1"/>
    <col min="14826" max="15069" width="9.140625" style="1" customWidth="1"/>
    <col min="15070" max="15070" width="12.7109375" style="1"/>
    <col min="15071" max="15071" width="12.7109375" style="1" customWidth="1"/>
    <col min="15072" max="15072" width="7.5703125" style="1" customWidth="1"/>
    <col min="15073" max="15073" width="41" style="1" customWidth="1"/>
    <col min="15074" max="15074" width="9.42578125" style="1" customWidth="1"/>
    <col min="15075" max="15079" width="9.7109375" style="1" customWidth="1"/>
    <col min="15080" max="15080" width="9.42578125" style="1" customWidth="1"/>
    <col min="15081" max="15081" width="8.42578125" style="1" customWidth="1"/>
    <col min="15082" max="15325" width="9.140625" style="1" customWidth="1"/>
    <col min="15326" max="15326" width="12.7109375" style="1"/>
    <col min="15327" max="15327" width="12.7109375" style="1" customWidth="1"/>
    <col min="15328" max="15328" width="7.5703125" style="1" customWidth="1"/>
    <col min="15329" max="15329" width="41" style="1" customWidth="1"/>
    <col min="15330" max="15330" width="9.42578125" style="1" customWidth="1"/>
    <col min="15331" max="15335" width="9.7109375" style="1" customWidth="1"/>
    <col min="15336" max="15336" width="9.42578125" style="1" customWidth="1"/>
    <col min="15337" max="15337" width="8.42578125" style="1" customWidth="1"/>
    <col min="15338" max="15581" width="9.140625" style="1" customWidth="1"/>
    <col min="15582" max="15582" width="12.7109375" style="1"/>
    <col min="15583" max="15583" width="12.7109375" style="1" customWidth="1"/>
    <col min="15584" max="15584" width="7.5703125" style="1" customWidth="1"/>
    <col min="15585" max="15585" width="41" style="1" customWidth="1"/>
    <col min="15586" max="15586" width="9.42578125" style="1" customWidth="1"/>
    <col min="15587" max="15591" width="9.7109375" style="1" customWidth="1"/>
    <col min="15592" max="15592" width="9.42578125" style="1" customWidth="1"/>
    <col min="15593" max="15593" width="8.42578125" style="1" customWidth="1"/>
    <col min="15594" max="15837" width="9.140625" style="1" customWidth="1"/>
    <col min="15838" max="15838" width="12.7109375" style="1"/>
    <col min="15839" max="15839" width="12.7109375" style="1" customWidth="1"/>
    <col min="15840" max="15840" width="7.5703125" style="1" customWidth="1"/>
    <col min="15841" max="15841" width="41" style="1" customWidth="1"/>
    <col min="15842" max="15842" width="9.42578125" style="1" customWidth="1"/>
    <col min="15843" max="15847" width="9.7109375" style="1" customWidth="1"/>
    <col min="15848" max="15848" width="9.42578125" style="1" customWidth="1"/>
    <col min="15849" max="15849" width="8.42578125" style="1" customWidth="1"/>
    <col min="15850" max="16093" width="9.140625" style="1" customWidth="1"/>
    <col min="16094" max="16094" width="12.7109375" style="1"/>
    <col min="16095" max="16095" width="12.7109375" style="1" customWidth="1"/>
    <col min="16096" max="16096" width="7.5703125" style="1" customWidth="1"/>
    <col min="16097" max="16097" width="41" style="1" customWidth="1"/>
    <col min="16098" max="16098" width="9.42578125" style="1" customWidth="1"/>
    <col min="16099" max="16103" width="9.7109375" style="1" customWidth="1"/>
    <col min="16104" max="16104" width="9.42578125" style="1" customWidth="1"/>
    <col min="16105" max="16105" width="8.42578125" style="1" customWidth="1"/>
    <col min="16106" max="16384" width="9.140625" style="1" customWidth="1"/>
  </cols>
  <sheetData>
    <row r="1" spans="2:37" ht="52.5" customHeight="1" thickBot="1" x14ac:dyDescent="0.3">
      <c r="C1" s="220" t="s">
        <v>53</v>
      </c>
      <c r="D1" s="221"/>
      <c r="E1" s="221"/>
      <c r="F1" s="221"/>
      <c r="G1" s="221"/>
      <c r="H1" s="221"/>
      <c r="I1" s="221"/>
      <c r="J1" s="221"/>
      <c r="K1" s="221"/>
      <c r="L1" s="222"/>
      <c r="N1" s="220" t="s">
        <v>53</v>
      </c>
      <c r="O1" s="221"/>
      <c r="P1" s="221"/>
      <c r="Q1" s="221"/>
      <c r="R1" s="221"/>
      <c r="S1" s="221"/>
      <c r="T1" s="221"/>
      <c r="U1" s="221"/>
      <c r="V1" s="222"/>
      <c r="X1" s="198"/>
      <c r="Y1" s="198"/>
      <c r="Z1" s="198"/>
    </row>
    <row r="2" spans="2:37" s="79" customFormat="1" ht="50.25" customHeight="1" thickBot="1" x14ac:dyDescent="0.4">
      <c r="C2" s="220" t="s">
        <v>108</v>
      </c>
      <c r="D2" s="221"/>
      <c r="E2" s="221"/>
      <c r="F2" s="221"/>
      <c r="G2" s="221"/>
      <c r="H2" s="221"/>
      <c r="I2" s="221"/>
      <c r="J2" s="221"/>
      <c r="K2" s="221"/>
      <c r="L2" s="222"/>
      <c r="N2" s="220" t="s">
        <v>110</v>
      </c>
      <c r="O2" s="221"/>
      <c r="P2" s="221"/>
      <c r="Q2" s="221"/>
      <c r="R2" s="221"/>
      <c r="S2" s="221"/>
      <c r="T2" s="221"/>
      <c r="U2" s="221"/>
      <c r="V2" s="222"/>
      <c r="X2" s="199" t="s">
        <v>107</v>
      </c>
      <c r="Y2" s="202" t="s">
        <v>103</v>
      </c>
      <c r="Z2" s="208" t="s">
        <v>104</v>
      </c>
    </row>
    <row r="3" spans="2:37" s="3" customFormat="1" ht="28.5" customHeight="1" x14ac:dyDescent="0.35">
      <c r="C3" s="208"/>
      <c r="D3" s="229" t="s">
        <v>106</v>
      </c>
      <c r="E3" s="230"/>
      <c r="F3" s="230"/>
      <c r="G3" s="230"/>
      <c r="H3" s="230"/>
      <c r="I3" s="230"/>
      <c r="J3" s="230"/>
      <c r="K3" s="230"/>
      <c r="L3" s="231"/>
      <c r="N3" s="229" t="s">
        <v>109</v>
      </c>
      <c r="O3" s="230"/>
      <c r="P3" s="230"/>
      <c r="Q3" s="230"/>
      <c r="R3" s="230"/>
      <c r="S3" s="230"/>
      <c r="T3" s="230"/>
      <c r="U3" s="230"/>
      <c r="V3" s="231"/>
      <c r="X3" s="200"/>
      <c r="Y3" s="203"/>
      <c r="Z3" s="209"/>
    </row>
    <row r="4" spans="2:37" s="3" customFormat="1" ht="14.45" customHeight="1" thickBot="1" x14ac:dyDescent="0.4">
      <c r="C4" s="210"/>
      <c r="D4" s="232"/>
      <c r="E4" s="233"/>
      <c r="F4" s="233"/>
      <c r="G4" s="233"/>
      <c r="H4" s="233"/>
      <c r="I4" s="233"/>
      <c r="J4" s="233"/>
      <c r="K4" s="233"/>
      <c r="L4" s="234"/>
      <c r="N4" s="232"/>
      <c r="O4" s="233"/>
      <c r="P4" s="233"/>
      <c r="Q4" s="233"/>
      <c r="R4" s="233"/>
      <c r="S4" s="233"/>
      <c r="T4" s="233"/>
      <c r="U4" s="233"/>
      <c r="V4" s="234"/>
      <c r="X4" s="201"/>
      <c r="Y4" s="204"/>
      <c r="Z4" s="210"/>
    </row>
    <row r="5" spans="2:37" ht="15.75" thickBot="1" x14ac:dyDescent="0.3">
      <c r="C5" s="4"/>
      <c r="D5" s="226" t="s">
        <v>55</v>
      </c>
      <c r="E5" s="227"/>
      <c r="F5" s="228"/>
      <c r="G5" s="226" t="s">
        <v>56</v>
      </c>
      <c r="H5" s="227"/>
      <c r="I5" s="228"/>
      <c r="J5" s="226" t="s">
        <v>54</v>
      </c>
      <c r="K5" s="227"/>
      <c r="L5" s="228"/>
      <c r="N5" s="226" t="s">
        <v>55</v>
      </c>
      <c r="O5" s="227"/>
      <c r="P5" s="228"/>
      <c r="Q5" s="223" t="s">
        <v>56</v>
      </c>
      <c r="R5" s="224"/>
      <c r="S5" s="225"/>
      <c r="T5" s="226" t="s">
        <v>54</v>
      </c>
      <c r="U5" s="227"/>
      <c r="V5" s="228"/>
      <c r="X5" s="107"/>
      <c r="Y5" s="113"/>
      <c r="Z5" s="211"/>
    </row>
    <row r="6" spans="2:37" ht="15.75" thickBot="1" x14ac:dyDescent="0.3">
      <c r="C6" s="5"/>
      <c r="D6" s="86" t="s">
        <v>0</v>
      </c>
      <c r="E6" s="87" t="s">
        <v>1</v>
      </c>
      <c r="F6" s="88" t="s">
        <v>2</v>
      </c>
      <c r="G6" s="86" t="s">
        <v>0</v>
      </c>
      <c r="H6" s="87" t="s">
        <v>1</v>
      </c>
      <c r="I6" s="88" t="s">
        <v>2</v>
      </c>
      <c r="J6" s="86" t="s">
        <v>0</v>
      </c>
      <c r="K6" s="87" t="s">
        <v>1</v>
      </c>
      <c r="L6" s="92" t="s">
        <v>2</v>
      </c>
      <c r="N6" s="80" t="s">
        <v>0</v>
      </c>
      <c r="O6" s="81" t="s">
        <v>1</v>
      </c>
      <c r="P6" s="82" t="s">
        <v>2</v>
      </c>
      <c r="Q6" s="148" t="s">
        <v>0</v>
      </c>
      <c r="R6" s="149" t="s">
        <v>1</v>
      </c>
      <c r="S6" s="150" t="s">
        <v>2</v>
      </c>
      <c r="T6" s="80" t="s">
        <v>0</v>
      </c>
      <c r="U6" s="81" t="s">
        <v>1</v>
      </c>
      <c r="V6" s="92" t="s">
        <v>2</v>
      </c>
      <c r="X6" s="108"/>
      <c r="Y6" s="114"/>
      <c r="Z6" s="212"/>
    </row>
    <row r="7" spans="2:37" ht="15.75" thickBot="1" x14ac:dyDescent="0.3">
      <c r="B7" s="6"/>
      <c r="C7" s="7"/>
      <c r="D7" s="45"/>
      <c r="E7" s="46"/>
      <c r="F7" s="47"/>
      <c r="G7" s="45"/>
      <c r="H7" s="46"/>
      <c r="I7" s="47"/>
      <c r="J7" s="45"/>
      <c r="K7" s="46"/>
      <c r="L7" s="99"/>
      <c r="N7" s="71"/>
      <c r="O7" s="72"/>
      <c r="P7" s="83"/>
      <c r="Q7" s="151"/>
      <c r="R7" s="7"/>
      <c r="S7" s="152"/>
      <c r="T7" s="71"/>
      <c r="U7" s="72"/>
      <c r="V7" s="93"/>
      <c r="X7" s="109"/>
      <c r="Y7" s="115"/>
      <c r="Z7" s="213"/>
    </row>
    <row r="8" spans="2:37" ht="15.75" thickBot="1" x14ac:dyDescent="0.3">
      <c r="B8" s="8" t="s">
        <v>3</v>
      </c>
      <c r="C8" s="9" t="s">
        <v>57</v>
      </c>
      <c r="D8" s="130">
        <v>13615647.32</v>
      </c>
      <c r="E8" s="131">
        <v>11500255</v>
      </c>
      <c r="F8" s="78">
        <v>25115902.32</v>
      </c>
      <c r="G8" s="130">
        <v>5244476</v>
      </c>
      <c r="H8" s="131">
        <v>2819651</v>
      </c>
      <c r="I8" s="78">
        <v>8064127</v>
      </c>
      <c r="J8" s="65">
        <f>D8+G8</f>
        <v>18860123.32</v>
      </c>
      <c r="K8" s="66">
        <f>E8+H8</f>
        <v>14319906</v>
      </c>
      <c r="L8" s="94">
        <f>J8+K8</f>
        <v>33180029.32</v>
      </c>
      <c r="M8" s="67"/>
      <c r="N8" s="130">
        <v>13779615.18</v>
      </c>
      <c r="O8" s="131">
        <v>10737108</v>
      </c>
      <c r="P8" s="78">
        <v>24516723.18</v>
      </c>
      <c r="Q8" s="153">
        <v>5117761</v>
      </c>
      <c r="R8" s="154">
        <v>2744581</v>
      </c>
      <c r="S8" s="155">
        <v>7862342</v>
      </c>
      <c r="T8" s="65">
        <f>N8+Q8</f>
        <v>18897376.18</v>
      </c>
      <c r="U8" s="66">
        <f>O8+R8</f>
        <v>13481689</v>
      </c>
      <c r="V8" s="94">
        <f>T8+U8</f>
        <v>32379065.18</v>
      </c>
      <c r="X8" s="136">
        <f>V8-L8</f>
        <v>-800964.1400000006</v>
      </c>
      <c r="Y8" s="137">
        <f>-(1-(V8/L8))</f>
        <v>-2.413994672142139E-2</v>
      </c>
      <c r="Z8" s="118" t="s">
        <v>57</v>
      </c>
    </row>
    <row r="9" spans="2:37" ht="12.75" customHeight="1" x14ac:dyDescent="0.25">
      <c r="B9" s="10"/>
      <c r="C9" s="90" t="s">
        <v>58</v>
      </c>
      <c r="D9" s="51"/>
      <c r="E9" s="52"/>
      <c r="F9" s="53"/>
      <c r="G9" s="51"/>
      <c r="H9" s="52"/>
      <c r="I9" s="53"/>
      <c r="J9" s="68"/>
      <c r="K9" s="69"/>
      <c r="L9" s="95"/>
      <c r="N9" s="51"/>
      <c r="O9" s="52"/>
      <c r="P9" s="53"/>
      <c r="Q9" s="156"/>
      <c r="R9" s="157"/>
      <c r="S9" s="158"/>
      <c r="T9" s="68"/>
      <c r="U9" s="69"/>
      <c r="V9" s="95"/>
      <c r="X9" s="110"/>
      <c r="Y9" s="113"/>
      <c r="Z9" s="119" t="s">
        <v>58</v>
      </c>
    </row>
    <row r="10" spans="2:37" x14ac:dyDescent="0.25">
      <c r="B10" s="10"/>
      <c r="C10" s="11" t="s">
        <v>59</v>
      </c>
      <c r="D10" s="54"/>
      <c r="E10" s="55"/>
      <c r="F10" s="56"/>
      <c r="G10" s="54"/>
      <c r="H10" s="55"/>
      <c r="I10" s="56"/>
      <c r="J10" s="70"/>
      <c r="K10" s="2"/>
      <c r="L10" s="96"/>
      <c r="N10" s="54"/>
      <c r="O10" s="55"/>
      <c r="P10" s="56"/>
      <c r="Q10" s="159"/>
      <c r="R10" s="160"/>
      <c r="S10" s="161"/>
      <c r="T10" s="70"/>
      <c r="U10" s="2"/>
      <c r="V10" s="96"/>
      <c r="X10" s="111"/>
      <c r="Y10" s="114"/>
      <c r="Z10" s="21" t="s">
        <v>59</v>
      </c>
    </row>
    <row r="11" spans="2:37" ht="15.75" thickBot="1" x14ac:dyDescent="0.3">
      <c r="B11" s="10"/>
      <c r="C11" s="11"/>
      <c r="D11" s="45"/>
      <c r="E11" s="46"/>
      <c r="F11" s="47"/>
      <c r="G11" s="45"/>
      <c r="H11" s="46"/>
      <c r="I11" s="47"/>
      <c r="J11" s="71"/>
      <c r="K11" s="72"/>
      <c r="L11" s="93"/>
      <c r="N11" s="45"/>
      <c r="O11" s="46"/>
      <c r="P11" s="47"/>
      <c r="Q11" s="162"/>
      <c r="R11" s="163"/>
      <c r="S11" s="164"/>
      <c r="T11" s="71"/>
      <c r="U11" s="72"/>
      <c r="V11" s="93"/>
      <c r="X11" s="112"/>
      <c r="Y11" s="115"/>
      <c r="Z11" s="22"/>
    </row>
    <row r="12" spans="2:37" ht="15.75" customHeight="1" thickBot="1" x14ac:dyDescent="0.3">
      <c r="B12" s="8" t="s">
        <v>4</v>
      </c>
      <c r="C12" s="12" t="s">
        <v>60</v>
      </c>
      <c r="D12" s="132">
        <v>13355964.32</v>
      </c>
      <c r="E12" s="133">
        <v>10516169</v>
      </c>
      <c r="F12" s="76">
        <v>23872133.32</v>
      </c>
      <c r="G12" s="132">
        <v>0</v>
      </c>
      <c r="H12" s="133">
        <v>0</v>
      </c>
      <c r="I12" s="76">
        <v>0</v>
      </c>
      <c r="J12" s="48">
        <f>D12+G12</f>
        <v>13355964.32</v>
      </c>
      <c r="K12" s="49">
        <f>E12+H12</f>
        <v>10516169</v>
      </c>
      <c r="L12" s="97">
        <f>J12+K12</f>
        <v>23872133.32</v>
      </c>
      <c r="N12" s="132">
        <v>13438914.18</v>
      </c>
      <c r="O12" s="133">
        <v>10184830</v>
      </c>
      <c r="P12" s="76">
        <v>23623744.18</v>
      </c>
      <c r="Q12" s="165">
        <v>0</v>
      </c>
      <c r="R12" s="166">
        <v>0</v>
      </c>
      <c r="S12" s="167">
        <v>0</v>
      </c>
      <c r="T12" s="48">
        <f>N12+Q12</f>
        <v>13438914.18</v>
      </c>
      <c r="U12" s="49">
        <f>O12+R12</f>
        <v>10184830</v>
      </c>
      <c r="V12" s="97">
        <f>T12+U12</f>
        <v>23623744.18</v>
      </c>
      <c r="X12" s="136">
        <f>V12-L12</f>
        <v>-248389.1400000006</v>
      </c>
      <c r="Y12" s="137">
        <f>-(1-(V12/L12))</f>
        <v>-1.0404982942680774E-2</v>
      </c>
      <c r="Z12" s="138" t="s">
        <v>60</v>
      </c>
      <c r="AJ12" s="1"/>
      <c r="AK12" s="1"/>
    </row>
    <row r="13" spans="2:37" x14ac:dyDescent="0.25">
      <c r="B13" s="10"/>
      <c r="C13" s="11" t="s">
        <v>61</v>
      </c>
      <c r="D13" s="54"/>
      <c r="E13" s="55"/>
      <c r="F13" s="56"/>
      <c r="G13" s="54"/>
      <c r="H13" s="55"/>
      <c r="I13" s="56"/>
      <c r="J13" s="70"/>
      <c r="K13" s="2"/>
      <c r="L13" s="96"/>
      <c r="N13" s="54"/>
      <c r="O13" s="55"/>
      <c r="P13" s="56"/>
      <c r="Q13" s="159"/>
      <c r="R13" s="160"/>
      <c r="S13" s="161"/>
      <c r="T13" s="70"/>
      <c r="U13" s="2"/>
      <c r="V13" s="96"/>
      <c r="X13" s="146"/>
      <c r="Y13" s="147"/>
      <c r="Z13" s="21" t="s">
        <v>61</v>
      </c>
      <c r="AJ13" s="1"/>
      <c r="AK13" s="1"/>
    </row>
    <row r="14" spans="2:37" x14ac:dyDescent="0.25">
      <c r="B14" s="13" t="s">
        <v>5</v>
      </c>
      <c r="C14" s="14" t="s">
        <v>6</v>
      </c>
      <c r="D14" s="54">
        <v>5881996</v>
      </c>
      <c r="E14" s="55">
        <v>161222</v>
      </c>
      <c r="F14" s="56">
        <v>6043218</v>
      </c>
      <c r="G14" s="54">
        <v>0</v>
      </c>
      <c r="H14" s="55">
        <v>0</v>
      </c>
      <c r="I14" s="56">
        <v>0</v>
      </c>
      <c r="J14" s="54">
        <f t="shared" ref="J14:J18" si="0">D14+G14</f>
        <v>5881996</v>
      </c>
      <c r="K14" s="55">
        <f t="shared" ref="K14:K18" si="1">E14+H14</f>
        <v>161222</v>
      </c>
      <c r="L14" s="98">
        <f t="shared" ref="L14:L18" si="2">J14+K14</f>
        <v>6043218</v>
      </c>
      <c r="N14" s="54">
        <v>7222608.7999999998</v>
      </c>
      <c r="O14" s="55">
        <v>0</v>
      </c>
      <c r="P14" s="56">
        <v>7222608.7999999998</v>
      </c>
      <c r="Q14" s="159">
        <v>0</v>
      </c>
      <c r="R14" s="160">
        <v>0</v>
      </c>
      <c r="S14" s="161">
        <v>0</v>
      </c>
      <c r="T14" s="54">
        <f t="shared" ref="T14:T18" si="3">N14+Q14</f>
        <v>7222608.7999999998</v>
      </c>
      <c r="U14" s="55">
        <f t="shared" ref="U14:U18" si="4">O14+R14</f>
        <v>0</v>
      </c>
      <c r="V14" s="98">
        <f t="shared" ref="V14:V18" si="5">T14+U14</f>
        <v>7222608.7999999998</v>
      </c>
      <c r="X14" s="144">
        <f>V14-L14</f>
        <v>1179390.7999999998</v>
      </c>
      <c r="Y14" s="145">
        <f>-(1-(V14/L14))</f>
        <v>0.19515940017388078</v>
      </c>
      <c r="Z14" s="120" t="s">
        <v>6</v>
      </c>
      <c r="AJ14" s="1"/>
      <c r="AK14" s="1"/>
    </row>
    <row r="15" spans="2:37" x14ac:dyDescent="0.25">
      <c r="B15" s="13" t="s">
        <v>7</v>
      </c>
      <c r="C15" s="14" t="s">
        <v>62</v>
      </c>
      <c r="D15" s="54">
        <v>7099789.7699999996</v>
      </c>
      <c r="E15" s="55">
        <v>9111329</v>
      </c>
      <c r="F15" s="56">
        <v>16211118.77</v>
      </c>
      <c r="G15" s="54">
        <v>0</v>
      </c>
      <c r="H15" s="55">
        <v>0</v>
      </c>
      <c r="I15" s="56">
        <v>0</v>
      </c>
      <c r="J15" s="54">
        <f t="shared" si="0"/>
        <v>7099789.7699999996</v>
      </c>
      <c r="K15" s="55">
        <f t="shared" si="1"/>
        <v>9111329</v>
      </c>
      <c r="L15" s="98">
        <f t="shared" si="2"/>
        <v>16211118.77</v>
      </c>
      <c r="N15" s="54">
        <v>5753229.5800000001</v>
      </c>
      <c r="O15" s="55">
        <v>9189509</v>
      </c>
      <c r="P15" s="56">
        <v>14942738.58</v>
      </c>
      <c r="Q15" s="159">
        <v>0</v>
      </c>
      <c r="R15" s="160">
        <v>0</v>
      </c>
      <c r="S15" s="161">
        <v>0</v>
      </c>
      <c r="T15" s="54">
        <f t="shared" si="3"/>
        <v>5753229.5800000001</v>
      </c>
      <c r="U15" s="55">
        <f t="shared" si="4"/>
        <v>9189509</v>
      </c>
      <c r="V15" s="98">
        <f t="shared" si="5"/>
        <v>14942738.58</v>
      </c>
      <c r="X15" s="134">
        <f t="shared" ref="X15:X18" si="6">V15-L15</f>
        <v>-1268380.1899999995</v>
      </c>
      <c r="Y15" s="135">
        <f t="shared" ref="Y15:Y18" si="7">-(1-(V15/L15))</f>
        <v>-7.8241372973421264E-2</v>
      </c>
      <c r="Z15" s="120" t="s">
        <v>62</v>
      </c>
      <c r="AJ15" s="1"/>
      <c r="AK15" s="1"/>
    </row>
    <row r="16" spans="2:37" ht="16.5" customHeight="1" x14ac:dyDescent="0.25">
      <c r="B16" s="15" t="s">
        <v>8</v>
      </c>
      <c r="C16" s="16" t="s">
        <v>63</v>
      </c>
      <c r="D16" s="54">
        <v>5445</v>
      </c>
      <c r="E16" s="55">
        <v>768140</v>
      </c>
      <c r="F16" s="56">
        <v>773585</v>
      </c>
      <c r="G16" s="54">
        <v>0</v>
      </c>
      <c r="H16" s="55">
        <v>0</v>
      </c>
      <c r="I16" s="56">
        <v>0</v>
      </c>
      <c r="J16" s="54">
        <f t="shared" si="0"/>
        <v>5445</v>
      </c>
      <c r="K16" s="55">
        <f t="shared" si="1"/>
        <v>768140</v>
      </c>
      <c r="L16" s="98">
        <f t="shared" si="2"/>
        <v>773585</v>
      </c>
      <c r="N16" s="54">
        <v>151700</v>
      </c>
      <c r="O16" s="55">
        <v>676535</v>
      </c>
      <c r="P16" s="56">
        <v>828235</v>
      </c>
      <c r="Q16" s="159">
        <v>0</v>
      </c>
      <c r="R16" s="160">
        <v>0</v>
      </c>
      <c r="S16" s="161">
        <v>0</v>
      </c>
      <c r="T16" s="54">
        <f t="shared" si="3"/>
        <v>151700</v>
      </c>
      <c r="U16" s="55">
        <f t="shared" si="4"/>
        <v>676535</v>
      </c>
      <c r="V16" s="98">
        <f t="shared" si="5"/>
        <v>828235</v>
      </c>
      <c r="X16" s="111">
        <f t="shared" si="6"/>
        <v>54650</v>
      </c>
      <c r="Y16" s="116">
        <f t="shared" si="7"/>
        <v>7.0645113335961796E-2</v>
      </c>
      <c r="Z16" s="121" t="s">
        <v>63</v>
      </c>
      <c r="AJ16" s="1"/>
      <c r="AK16" s="1"/>
    </row>
    <row r="17" spans="2:37" x14ac:dyDescent="0.25">
      <c r="B17" s="13" t="s">
        <v>9</v>
      </c>
      <c r="C17" s="14" t="s">
        <v>64</v>
      </c>
      <c r="D17" s="54">
        <v>368733.55</v>
      </c>
      <c r="E17" s="55">
        <v>475478</v>
      </c>
      <c r="F17" s="56">
        <v>844211.55</v>
      </c>
      <c r="G17" s="54">
        <v>0</v>
      </c>
      <c r="H17" s="55">
        <v>0</v>
      </c>
      <c r="I17" s="56">
        <v>0</v>
      </c>
      <c r="J17" s="54">
        <f t="shared" si="0"/>
        <v>368733.55</v>
      </c>
      <c r="K17" s="55">
        <f t="shared" si="1"/>
        <v>475478</v>
      </c>
      <c r="L17" s="98">
        <f t="shared" si="2"/>
        <v>844211.55</v>
      </c>
      <c r="N17" s="54">
        <v>311375.80000000005</v>
      </c>
      <c r="O17" s="55">
        <v>318786</v>
      </c>
      <c r="P17" s="56">
        <v>630161.80000000005</v>
      </c>
      <c r="Q17" s="159">
        <v>0</v>
      </c>
      <c r="R17" s="160">
        <v>0</v>
      </c>
      <c r="S17" s="161">
        <v>0</v>
      </c>
      <c r="T17" s="54">
        <f t="shared" si="3"/>
        <v>311375.80000000005</v>
      </c>
      <c r="U17" s="55">
        <f t="shared" si="4"/>
        <v>318786</v>
      </c>
      <c r="V17" s="98">
        <f t="shared" si="5"/>
        <v>630161.80000000005</v>
      </c>
      <c r="X17" s="134">
        <f t="shared" si="6"/>
        <v>-214049.75</v>
      </c>
      <c r="Y17" s="135">
        <f t="shared" si="7"/>
        <v>-0.25354989516549498</v>
      </c>
      <c r="Z17" s="120" t="s">
        <v>64</v>
      </c>
      <c r="AJ17" s="1"/>
      <c r="AK17" s="1"/>
    </row>
    <row r="18" spans="2:37" x14ac:dyDescent="0.25">
      <c r="B18" s="13" t="s">
        <v>10</v>
      </c>
      <c r="C18" s="14" t="s">
        <v>65</v>
      </c>
      <c r="D18" s="54">
        <v>0</v>
      </c>
      <c r="E18" s="55">
        <v>0</v>
      </c>
      <c r="F18" s="56">
        <v>0</v>
      </c>
      <c r="G18" s="54">
        <v>0</v>
      </c>
      <c r="H18" s="55">
        <v>0</v>
      </c>
      <c r="I18" s="56">
        <v>0</v>
      </c>
      <c r="J18" s="54">
        <f t="shared" si="0"/>
        <v>0</v>
      </c>
      <c r="K18" s="55">
        <f t="shared" si="1"/>
        <v>0</v>
      </c>
      <c r="L18" s="98">
        <f t="shared" si="2"/>
        <v>0</v>
      </c>
      <c r="N18" s="54">
        <v>0</v>
      </c>
      <c r="O18" s="55">
        <v>0</v>
      </c>
      <c r="P18" s="56">
        <v>0</v>
      </c>
      <c r="Q18" s="159">
        <v>0</v>
      </c>
      <c r="R18" s="160">
        <v>0</v>
      </c>
      <c r="S18" s="161">
        <v>0</v>
      </c>
      <c r="T18" s="54">
        <f t="shared" si="3"/>
        <v>0</v>
      </c>
      <c r="U18" s="55">
        <f t="shared" si="4"/>
        <v>0</v>
      </c>
      <c r="V18" s="98">
        <f t="shared" si="5"/>
        <v>0</v>
      </c>
      <c r="X18" s="144">
        <f t="shared" si="6"/>
        <v>0</v>
      </c>
      <c r="Y18" s="145" t="e">
        <f t="shared" si="7"/>
        <v>#DIV/0!</v>
      </c>
      <c r="Z18" s="120" t="s">
        <v>65</v>
      </c>
      <c r="AJ18" s="1"/>
      <c r="AK18" s="1"/>
    </row>
    <row r="19" spans="2:37" ht="15.75" thickBot="1" x14ac:dyDescent="0.3">
      <c r="B19" s="10"/>
      <c r="C19" s="2"/>
      <c r="D19" s="45"/>
      <c r="E19" s="46"/>
      <c r="F19" s="47"/>
      <c r="G19" s="45"/>
      <c r="H19" s="46"/>
      <c r="I19" s="47"/>
      <c r="J19" s="71"/>
      <c r="K19" s="72"/>
      <c r="L19" s="93"/>
      <c r="N19" s="45"/>
      <c r="O19" s="46"/>
      <c r="P19" s="47"/>
      <c r="Q19" s="162"/>
      <c r="R19" s="163"/>
      <c r="S19" s="164"/>
      <c r="T19" s="71"/>
      <c r="U19" s="72"/>
      <c r="V19" s="93"/>
      <c r="X19" s="112"/>
      <c r="Y19" s="115"/>
      <c r="Z19" s="139"/>
      <c r="AJ19" s="1"/>
      <c r="AK19" s="1"/>
    </row>
    <row r="20" spans="2:37" ht="15.75" thickBot="1" x14ac:dyDescent="0.3">
      <c r="B20" s="8" t="s">
        <v>11</v>
      </c>
      <c r="C20" s="12" t="s">
        <v>66</v>
      </c>
      <c r="D20" s="132">
        <v>259683</v>
      </c>
      <c r="E20" s="133">
        <v>984086</v>
      </c>
      <c r="F20" s="76">
        <v>1243769</v>
      </c>
      <c r="G20" s="132">
        <v>187237</v>
      </c>
      <c r="H20" s="133">
        <v>185966</v>
      </c>
      <c r="I20" s="76">
        <v>373203</v>
      </c>
      <c r="J20" s="48">
        <f>D20+G20</f>
        <v>446920</v>
      </c>
      <c r="K20" s="49">
        <f>E20+H20</f>
        <v>1170052</v>
      </c>
      <c r="L20" s="97">
        <f>J20+K20</f>
        <v>1616972</v>
      </c>
      <c r="N20" s="132">
        <v>340701</v>
      </c>
      <c r="O20" s="133">
        <v>552278</v>
      </c>
      <c r="P20" s="76">
        <v>892979</v>
      </c>
      <c r="Q20" s="165">
        <v>195624</v>
      </c>
      <c r="R20" s="166">
        <v>160371</v>
      </c>
      <c r="S20" s="167">
        <v>355995</v>
      </c>
      <c r="T20" s="48">
        <f>N20+Q20</f>
        <v>536325</v>
      </c>
      <c r="U20" s="49">
        <f>O20+R20</f>
        <v>712649</v>
      </c>
      <c r="V20" s="97">
        <f>T20+U20</f>
        <v>1248974</v>
      </c>
      <c r="X20" s="136">
        <f>V20-L20</f>
        <v>-367998</v>
      </c>
      <c r="Y20" s="137">
        <f>-(1-(V20/L20))</f>
        <v>-0.22758464586894511</v>
      </c>
      <c r="Z20" s="122" t="s">
        <v>66</v>
      </c>
    </row>
    <row r="21" spans="2:37" ht="16.5" customHeight="1" x14ac:dyDescent="0.25">
      <c r="B21" s="10"/>
      <c r="C21" s="11" t="s">
        <v>67</v>
      </c>
      <c r="D21" s="51"/>
      <c r="E21" s="52"/>
      <c r="F21" s="53"/>
      <c r="G21" s="51"/>
      <c r="H21" s="52"/>
      <c r="I21" s="53"/>
      <c r="J21" s="68"/>
      <c r="K21" s="69"/>
      <c r="L21" s="95"/>
      <c r="N21" s="51"/>
      <c r="O21" s="52"/>
      <c r="P21" s="53"/>
      <c r="Q21" s="156"/>
      <c r="R21" s="157"/>
      <c r="S21" s="158"/>
      <c r="T21" s="68"/>
      <c r="U21" s="69"/>
      <c r="V21" s="95"/>
      <c r="X21" s="110"/>
      <c r="Y21" s="113"/>
      <c r="Z21" s="21" t="s">
        <v>67</v>
      </c>
    </row>
    <row r="22" spans="2:37" ht="16.5" customHeight="1" x14ac:dyDescent="0.25">
      <c r="B22" s="13" t="s">
        <v>12</v>
      </c>
      <c r="C22" s="14" t="s">
        <v>68</v>
      </c>
      <c r="D22" s="54">
        <v>0</v>
      </c>
      <c r="E22" s="55">
        <v>0</v>
      </c>
      <c r="F22" s="56">
        <v>0</v>
      </c>
      <c r="G22" s="54">
        <v>55947</v>
      </c>
      <c r="H22" s="55">
        <v>77465</v>
      </c>
      <c r="I22" s="56">
        <v>133412</v>
      </c>
      <c r="J22" s="54">
        <f t="shared" ref="J22:J28" si="8">D22+G22</f>
        <v>55947</v>
      </c>
      <c r="K22" s="55">
        <f t="shared" ref="K22:K28" si="9">E22+H22</f>
        <v>77465</v>
      </c>
      <c r="L22" s="98">
        <f t="shared" ref="L22:L28" si="10">J22+K22</f>
        <v>133412</v>
      </c>
      <c r="N22" s="54">
        <v>0</v>
      </c>
      <c r="O22" s="55">
        <v>0</v>
      </c>
      <c r="P22" s="56">
        <v>0</v>
      </c>
      <c r="Q22" s="159">
        <v>85613</v>
      </c>
      <c r="R22" s="160">
        <v>81865</v>
      </c>
      <c r="S22" s="161">
        <v>167478</v>
      </c>
      <c r="T22" s="54">
        <f t="shared" ref="T22:T28" si="11">N22+Q22</f>
        <v>85613</v>
      </c>
      <c r="U22" s="55">
        <f t="shared" ref="U22:U28" si="12">O22+R22</f>
        <v>81865</v>
      </c>
      <c r="V22" s="98">
        <f t="shared" ref="V22:V28" si="13">T22+U22</f>
        <v>167478</v>
      </c>
      <c r="X22" s="144">
        <f t="shared" ref="X22:X28" si="14">V22-L22</f>
        <v>34066</v>
      </c>
      <c r="Y22" s="145">
        <f t="shared" ref="Y22:Y28" si="15">-(1-(V22/L22))</f>
        <v>0.25534434683536711</v>
      </c>
      <c r="Z22" s="120" t="s">
        <v>68</v>
      </c>
    </row>
    <row r="23" spans="2:37" ht="16.5" customHeight="1" x14ac:dyDescent="0.25">
      <c r="B23" s="13" t="s">
        <v>13</v>
      </c>
      <c r="C23" s="14" t="s">
        <v>69</v>
      </c>
      <c r="D23" s="54">
        <v>0</v>
      </c>
      <c r="E23" s="55">
        <v>0</v>
      </c>
      <c r="F23" s="56">
        <v>0</v>
      </c>
      <c r="G23" s="54">
        <v>4730</v>
      </c>
      <c r="H23" s="55">
        <v>0</v>
      </c>
      <c r="I23" s="56">
        <v>4730</v>
      </c>
      <c r="J23" s="54">
        <f t="shared" si="8"/>
        <v>4730</v>
      </c>
      <c r="K23" s="55">
        <f t="shared" si="9"/>
        <v>0</v>
      </c>
      <c r="L23" s="98">
        <f t="shared" si="10"/>
        <v>4730</v>
      </c>
      <c r="N23" s="54">
        <v>0</v>
      </c>
      <c r="O23" s="55">
        <v>0</v>
      </c>
      <c r="P23" s="56">
        <v>0</v>
      </c>
      <c r="Q23" s="159">
        <v>16920</v>
      </c>
      <c r="R23" s="160">
        <v>0</v>
      </c>
      <c r="S23" s="161">
        <v>16920</v>
      </c>
      <c r="T23" s="54">
        <f t="shared" si="11"/>
        <v>16920</v>
      </c>
      <c r="U23" s="55">
        <f t="shared" si="12"/>
        <v>0</v>
      </c>
      <c r="V23" s="98">
        <f t="shared" si="13"/>
        <v>16920</v>
      </c>
      <c r="X23" s="144">
        <f t="shared" si="14"/>
        <v>12190</v>
      </c>
      <c r="Y23" s="145">
        <f t="shared" si="15"/>
        <v>2.5771670190274842</v>
      </c>
      <c r="Z23" s="120" t="s">
        <v>69</v>
      </c>
    </row>
    <row r="24" spans="2:37" ht="16.5" customHeight="1" x14ac:dyDescent="0.25">
      <c r="B24" s="13" t="s">
        <v>14</v>
      </c>
      <c r="C24" s="16" t="s">
        <v>70</v>
      </c>
      <c r="D24" s="54">
        <v>111942</v>
      </c>
      <c r="E24" s="55">
        <v>7565</v>
      </c>
      <c r="F24" s="56">
        <v>119507</v>
      </c>
      <c r="G24" s="54">
        <v>0</v>
      </c>
      <c r="H24" s="55">
        <v>0</v>
      </c>
      <c r="I24" s="56">
        <v>0</v>
      </c>
      <c r="J24" s="54">
        <f t="shared" si="8"/>
        <v>111942</v>
      </c>
      <c r="K24" s="55">
        <f t="shared" si="9"/>
        <v>7565</v>
      </c>
      <c r="L24" s="98">
        <f t="shared" si="10"/>
        <v>119507</v>
      </c>
      <c r="N24" s="54">
        <v>0</v>
      </c>
      <c r="O24" s="55">
        <v>0</v>
      </c>
      <c r="P24" s="56">
        <v>0</v>
      </c>
      <c r="Q24" s="159">
        <v>0</v>
      </c>
      <c r="R24" s="160">
        <v>0</v>
      </c>
      <c r="S24" s="161">
        <v>0</v>
      </c>
      <c r="T24" s="54">
        <f t="shared" si="11"/>
        <v>0</v>
      </c>
      <c r="U24" s="55">
        <f t="shared" si="12"/>
        <v>0</v>
      </c>
      <c r="V24" s="98">
        <f t="shared" si="13"/>
        <v>0</v>
      </c>
      <c r="X24" s="134">
        <f t="shared" si="14"/>
        <v>-119507</v>
      </c>
      <c r="Y24" s="135">
        <f t="shared" si="15"/>
        <v>-1</v>
      </c>
      <c r="Z24" s="121" t="s">
        <v>70</v>
      </c>
    </row>
    <row r="25" spans="2:37" ht="16.5" customHeight="1" x14ac:dyDescent="0.25">
      <c r="B25" s="13" t="s">
        <v>15</v>
      </c>
      <c r="C25" s="16" t="s">
        <v>71</v>
      </c>
      <c r="D25" s="54">
        <v>119327</v>
      </c>
      <c r="E25" s="55">
        <v>558369</v>
      </c>
      <c r="F25" s="56">
        <v>677696</v>
      </c>
      <c r="G25" s="54">
        <v>11624</v>
      </c>
      <c r="H25" s="55">
        <v>0</v>
      </c>
      <c r="I25" s="56">
        <v>11624</v>
      </c>
      <c r="J25" s="54">
        <f t="shared" si="8"/>
        <v>130951</v>
      </c>
      <c r="K25" s="55">
        <f t="shared" si="9"/>
        <v>558369</v>
      </c>
      <c r="L25" s="98">
        <f t="shared" si="10"/>
        <v>689320</v>
      </c>
      <c r="N25" s="54">
        <v>213463</v>
      </c>
      <c r="O25" s="55">
        <v>456887</v>
      </c>
      <c r="P25" s="56">
        <v>670350</v>
      </c>
      <c r="Q25" s="159">
        <v>0</v>
      </c>
      <c r="R25" s="160">
        <v>0</v>
      </c>
      <c r="S25" s="161">
        <v>0</v>
      </c>
      <c r="T25" s="54">
        <f t="shared" si="11"/>
        <v>213463</v>
      </c>
      <c r="U25" s="55">
        <f t="shared" si="12"/>
        <v>456887</v>
      </c>
      <c r="V25" s="98">
        <f t="shared" si="13"/>
        <v>670350</v>
      </c>
      <c r="X25" s="134">
        <f t="shared" si="14"/>
        <v>-18970</v>
      </c>
      <c r="Y25" s="135">
        <f t="shared" si="15"/>
        <v>-2.7519874659084342E-2</v>
      </c>
      <c r="Z25" s="121" t="s">
        <v>71</v>
      </c>
    </row>
    <row r="26" spans="2:37" ht="16.5" customHeight="1" x14ac:dyDescent="0.25">
      <c r="B26" s="13" t="s">
        <v>16</v>
      </c>
      <c r="C26" s="16" t="s">
        <v>72</v>
      </c>
      <c r="D26" s="54">
        <v>8200</v>
      </c>
      <c r="E26" s="55">
        <v>118060</v>
      </c>
      <c r="F26" s="56">
        <v>126260</v>
      </c>
      <c r="G26" s="54">
        <v>86641</v>
      </c>
      <c r="H26" s="55">
        <v>108413</v>
      </c>
      <c r="I26" s="56">
        <v>195054</v>
      </c>
      <c r="J26" s="54">
        <f t="shared" si="8"/>
        <v>94841</v>
      </c>
      <c r="K26" s="55">
        <f t="shared" si="9"/>
        <v>226473</v>
      </c>
      <c r="L26" s="98">
        <f t="shared" si="10"/>
        <v>321314</v>
      </c>
      <c r="N26" s="54">
        <v>41296</v>
      </c>
      <c r="O26" s="55">
        <v>92491</v>
      </c>
      <c r="P26" s="56">
        <v>133787</v>
      </c>
      <c r="Q26" s="159">
        <v>73320</v>
      </c>
      <c r="R26" s="160">
        <v>77840</v>
      </c>
      <c r="S26" s="161">
        <v>151160</v>
      </c>
      <c r="T26" s="54">
        <f t="shared" si="11"/>
        <v>114616</v>
      </c>
      <c r="U26" s="55">
        <f t="shared" si="12"/>
        <v>170331</v>
      </c>
      <c r="V26" s="98">
        <f t="shared" si="13"/>
        <v>284947</v>
      </c>
      <c r="X26" s="134">
        <f t="shared" si="14"/>
        <v>-36367</v>
      </c>
      <c r="Y26" s="135">
        <f t="shared" si="15"/>
        <v>-0.11318212091598867</v>
      </c>
      <c r="Z26" s="121" t="s">
        <v>72</v>
      </c>
    </row>
    <row r="27" spans="2:37" ht="16.5" customHeight="1" x14ac:dyDescent="0.25">
      <c r="B27" s="13" t="s">
        <v>17</v>
      </c>
      <c r="C27" s="16" t="s">
        <v>64</v>
      </c>
      <c r="D27" s="54">
        <v>0</v>
      </c>
      <c r="E27" s="55">
        <v>0</v>
      </c>
      <c r="F27" s="56">
        <v>0</v>
      </c>
      <c r="G27" s="54">
        <v>10804</v>
      </c>
      <c r="H27" s="55">
        <v>0</v>
      </c>
      <c r="I27" s="56">
        <v>10804</v>
      </c>
      <c r="J27" s="54">
        <f t="shared" si="8"/>
        <v>10804</v>
      </c>
      <c r="K27" s="55">
        <f t="shared" si="9"/>
        <v>0</v>
      </c>
      <c r="L27" s="98">
        <f t="shared" si="10"/>
        <v>10804</v>
      </c>
      <c r="N27" s="54">
        <v>0</v>
      </c>
      <c r="O27" s="55">
        <v>2500</v>
      </c>
      <c r="P27" s="56">
        <v>2500</v>
      </c>
      <c r="Q27" s="159">
        <v>11925</v>
      </c>
      <c r="R27" s="160">
        <v>0</v>
      </c>
      <c r="S27" s="161">
        <v>11925</v>
      </c>
      <c r="T27" s="54">
        <f t="shared" si="11"/>
        <v>11925</v>
      </c>
      <c r="U27" s="55">
        <f t="shared" si="12"/>
        <v>2500</v>
      </c>
      <c r="V27" s="98">
        <f t="shared" si="13"/>
        <v>14425</v>
      </c>
      <c r="X27" s="144">
        <f t="shared" si="14"/>
        <v>3621</v>
      </c>
      <c r="Y27" s="145">
        <f t="shared" si="15"/>
        <v>0.3351536467974825</v>
      </c>
      <c r="Z27" s="121" t="s">
        <v>64</v>
      </c>
    </row>
    <row r="28" spans="2:37" ht="16.5" customHeight="1" x14ac:dyDescent="0.25">
      <c r="B28" s="13" t="s">
        <v>18</v>
      </c>
      <c r="C28" s="16" t="s">
        <v>73</v>
      </c>
      <c r="D28" s="54">
        <v>20214</v>
      </c>
      <c r="E28" s="55">
        <v>300092</v>
      </c>
      <c r="F28" s="56">
        <v>320306</v>
      </c>
      <c r="G28" s="54">
        <v>17491</v>
      </c>
      <c r="H28" s="55">
        <v>88</v>
      </c>
      <c r="I28" s="56">
        <v>17579</v>
      </c>
      <c r="J28" s="54">
        <f t="shared" si="8"/>
        <v>37705</v>
      </c>
      <c r="K28" s="55">
        <f t="shared" si="9"/>
        <v>300180</v>
      </c>
      <c r="L28" s="98">
        <f t="shared" si="10"/>
        <v>337885</v>
      </c>
      <c r="N28" s="54">
        <v>85942</v>
      </c>
      <c r="O28" s="55">
        <v>400</v>
      </c>
      <c r="P28" s="56">
        <v>86342</v>
      </c>
      <c r="Q28" s="159">
        <v>7846</v>
      </c>
      <c r="R28" s="160">
        <v>666</v>
      </c>
      <c r="S28" s="161">
        <v>8512</v>
      </c>
      <c r="T28" s="54">
        <f t="shared" si="11"/>
        <v>93788</v>
      </c>
      <c r="U28" s="55">
        <f t="shared" si="12"/>
        <v>1066</v>
      </c>
      <c r="V28" s="98">
        <f t="shared" si="13"/>
        <v>94854</v>
      </c>
      <c r="X28" s="134">
        <f t="shared" si="14"/>
        <v>-243031</v>
      </c>
      <c r="Y28" s="135">
        <f t="shared" si="15"/>
        <v>-0.71927134971957907</v>
      </c>
      <c r="Z28" s="121" t="s">
        <v>73</v>
      </c>
    </row>
    <row r="29" spans="2:37" ht="15.75" thickBot="1" x14ac:dyDescent="0.3">
      <c r="B29" s="10"/>
      <c r="C29" s="11"/>
      <c r="D29" s="45"/>
      <c r="E29" s="46"/>
      <c r="F29" s="47"/>
      <c r="G29" s="45"/>
      <c r="H29" s="46"/>
      <c r="I29" s="47"/>
      <c r="J29" s="71"/>
      <c r="K29" s="72"/>
      <c r="L29" s="93"/>
      <c r="N29" s="45"/>
      <c r="O29" s="46"/>
      <c r="P29" s="47"/>
      <c r="Q29" s="162"/>
      <c r="R29" s="163"/>
      <c r="S29" s="164"/>
      <c r="T29" s="71"/>
      <c r="U29" s="72"/>
      <c r="V29" s="93"/>
      <c r="X29" s="112"/>
      <c r="Y29" s="115"/>
      <c r="Z29" s="21"/>
    </row>
    <row r="30" spans="2:37" ht="15.75" thickBot="1" x14ac:dyDescent="0.3">
      <c r="B30" s="8" t="s">
        <v>19</v>
      </c>
      <c r="C30" s="12" t="s">
        <v>20</v>
      </c>
      <c r="D30" s="132">
        <v>0</v>
      </c>
      <c r="E30" s="133">
        <v>0</v>
      </c>
      <c r="F30" s="76">
        <v>0</v>
      </c>
      <c r="G30" s="132">
        <v>5057239</v>
      </c>
      <c r="H30" s="133">
        <v>2633685</v>
      </c>
      <c r="I30" s="76">
        <v>7690924</v>
      </c>
      <c r="J30" s="48">
        <f>D30+G30</f>
        <v>5057239</v>
      </c>
      <c r="K30" s="49">
        <f>E30+H30</f>
        <v>2633685</v>
      </c>
      <c r="L30" s="97">
        <f>J30+K30</f>
        <v>7690924</v>
      </c>
      <c r="N30" s="132">
        <v>0</v>
      </c>
      <c r="O30" s="133">
        <v>0</v>
      </c>
      <c r="P30" s="76">
        <v>0</v>
      </c>
      <c r="Q30" s="165">
        <v>4922137</v>
      </c>
      <c r="R30" s="166">
        <v>2584210</v>
      </c>
      <c r="S30" s="167">
        <v>7506347</v>
      </c>
      <c r="T30" s="48">
        <f>N30+Q30</f>
        <v>4922137</v>
      </c>
      <c r="U30" s="49">
        <f>O30+R30</f>
        <v>2584210</v>
      </c>
      <c r="V30" s="97">
        <f>T30+U30</f>
        <v>7506347</v>
      </c>
      <c r="X30" s="136">
        <f>V30-L30</f>
        <v>-184577</v>
      </c>
      <c r="Y30" s="137">
        <f>-(1-(V30/L30))</f>
        <v>-2.3999326998940584E-2</v>
      </c>
      <c r="Z30" s="122" t="s">
        <v>20</v>
      </c>
    </row>
    <row r="31" spans="2:37" x14ac:dyDescent="0.25">
      <c r="B31" s="10"/>
      <c r="C31" s="11" t="s">
        <v>61</v>
      </c>
      <c r="D31" s="51"/>
      <c r="E31" s="52"/>
      <c r="F31" s="53"/>
      <c r="G31" s="51"/>
      <c r="H31" s="52"/>
      <c r="I31" s="53"/>
      <c r="J31" s="68"/>
      <c r="K31" s="69"/>
      <c r="L31" s="95"/>
      <c r="N31" s="51"/>
      <c r="O31" s="52"/>
      <c r="P31" s="53"/>
      <c r="Q31" s="156"/>
      <c r="R31" s="157"/>
      <c r="S31" s="158"/>
      <c r="T31" s="68"/>
      <c r="U31" s="69"/>
      <c r="V31" s="95"/>
      <c r="X31" s="146"/>
      <c r="Y31" s="147"/>
      <c r="Z31" s="21" t="s">
        <v>61</v>
      </c>
    </row>
    <row r="32" spans="2:37" x14ac:dyDescent="0.25">
      <c r="B32" s="17" t="s">
        <v>21</v>
      </c>
      <c r="C32" s="11" t="s">
        <v>74</v>
      </c>
      <c r="D32" s="54">
        <v>0</v>
      </c>
      <c r="E32" s="55">
        <v>0</v>
      </c>
      <c r="F32" s="56">
        <v>0</v>
      </c>
      <c r="G32" s="54">
        <v>392844</v>
      </c>
      <c r="H32" s="55">
        <v>164569</v>
      </c>
      <c r="I32" s="56">
        <v>557413</v>
      </c>
      <c r="J32" s="54">
        <f t="shared" ref="J32:J34" si="16">D32+G32</f>
        <v>392844</v>
      </c>
      <c r="K32" s="55">
        <f t="shared" ref="K32:K34" si="17">E32+H32</f>
        <v>164569</v>
      </c>
      <c r="L32" s="98">
        <f t="shared" ref="L32:L34" si="18">J32+K32</f>
        <v>557413</v>
      </c>
      <c r="N32" s="54">
        <v>0</v>
      </c>
      <c r="O32" s="55">
        <v>0</v>
      </c>
      <c r="P32" s="56">
        <v>0</v>
      </c>
      <c r="Q32" s="159">
        <v>348795</v>
      </c>
      <c r="R32" s="160">
        <v>150430</v>
      </c>
      <c r="S32" s="161">
        <v>499225</v>
      </c>
      <c r="T32" s="54">
        <f t="shared" ref="T32:T34" si="19">N32+Q32</f>
        <v>348795</v>
      </c>
      <c r="U32" s="55">
        <f t="shared" ref="U32:U34" si="20">O32+R32</f>
        <v>150430</v>
      </c>
      <c r="V32" s="98">
        <f t="shared" ref="V32:V34" si="21">T32+U32</f>
        <v>499225</v>
      </c>
      <c r="X32" s="134">
        <f t="shared" ref="X32:X34" si="22">V32-L32</f>
        <v>-58188</v>
      </c>
      <c r="Y32" s="135">
        <f t="shared" ref="Y32:Y34" si="23">-(1-(V32/L32))</f>
        <v>-0.1043893845317565</v>
      </c>
      <c r="Z32" s="21" t="s">
        <v>74</v>
      </c>
    </row>
    <row r="33" spans="2:26" x14ac:dyDescent="0.25">
      <c r="B33" s="17" t="s">
        <v>22</v>
      </c>
      <c r="C33" s="11" t="s">
        <v>75</v>
      </c>
      <c r="D33" s="54">
        <v>0</v>
      </c>
      <c r="E33" s="55">
        <v>0</v>
      </c>
      <c r="F33" s="56">
        <v>0</v>
      </c>
      <c r="G33" s="54">
        <v>4664395</v>
      </c>
      <c r="H33" s="55">
        <v>2469116</v>
      </c>
      <c r="I33" s="56">
        <v>7133511</v>
      </c>
      <c r="J33" s="54">
        <f t="shared" si="16"/>
        <v>4664395</v>
      </c>
      <c r="K33" s="55">
        <f t="shared" si="17"/>
        <v>2469116</v>
      </c>
      <c r="L33" s="98">
        <f t="shared" si="18"/>
        <v>7133511</v>
      </c>
      <c r="N33" s="54">
        <v>0</v>
      </c>
      <c r="O33" s="55">
        <v>0</v>
      </c>
      <c r="P33" s="56">
        <v>0</v>
      </c>
      <c r="Q33" s="159">
        <v>4572604</v>
      </c>
      <c r="R33" s="160">
        <v>2431533</v>
      </c>
      <c r="S33" s="161">
        <v>7004137</v>
      </c>
      <c r="T33" s="54">
        <f t="shared" si="19"/>
        <v>4572604</v>
      </c>
      <c r="U33" s="55">
        <f t="shared" si="20"/>
        <v>2431533</v>
      </c>
      <c r="V33" s="98">
        <f t="shared" si="21"/>
        <v>7004137</v>
      </c>
      <c r="X33" s="134">
        <f t="shared" si="22"/>
        <v>-129374</v>
      </c>
      <c r="Y33" s="135">
        <f t="shared" si="23"/>
        <v>-1.8136090348777723E-2</v>
      </c>
      <c r="Z33" s="21" t="s">
        <v>75</v>
      </c>
    </row>
    <row r="34" spans="2:26" ht="15.75" thickBot="1" x14ac:dyDescent="0.3">
      <c r="B34" s="17" t="s">
        <v>23</v>
      </c>
      <c r="C34" s="11" t="s">
        <v>76</v>
      </c>
      <c r="D34" s="45">
        <v>0</v>
      </c>
      <c r="E34" s="46">
        <v>0</v>
      </c>
      <c r="F34" s="47">
        <v>0</v>
      </c>
      <c r="G34" s="45">
        <v>0</v>
      </c>
      <c r="H34" s="46">
        <v>0</v>
      </c>
      <c r="I34" s="47">
        <v>0</v>
      </c>
      <c r="J34" s="45">
        <f t="shared" si="16"/>
        <v>0</v>
      </c>
      <c r="K34" s="46">
        <f t="shared" si="17"/>
        <v>0</v>
      </c>
      <c r="L34" s="99">
        <f t="shared" si="18"/>
        <v>0</v>
      </c>
      <c r="N34" s="45">
        <v>0</v>
      </c>
      <c r="O34" s="46">
        <v>0</v>
      </c>
      <c r="P34" s="47">
        <v>0</v>
      </c>
      <c r="Q34" s="162">
        <v>738</v>
      </c>
      <c r="R34" s="163">
        <v>2247</v>
      </c>
      <c r="S34" s="164">
        <v>2985</v>
      </c>
      <c r="T34" s="45">
        <f t="shared" si="19"/>
        <v>738</v>
      </c>
      <c r="U34" s="46">
        <f t="shared" si="20"/>
        <v>2247</v>
      </c>
      <c r="V34" s="99">
        <f t="shared" si="21"/>
        <v>2985</v>
      </c>
      <c r="X34" s="144">
        <f t="shared" si="22"/>
        <v>2985</v>
      </c>
      <c r="Y34" s="145" t="e">
        <f t="shared" si="23"/>
        <v>#DIV/0!</v>
      </c>
      <c r="Z34" s="21" t="s">
        <v>76</v>
      </c>
    </row>
    <row r="35" spans="2:26" x14ac:dyDescent="0.25">
      <c r="B35" s="10"/>
      <c r="C35" s="186" t="s">
        <v>77</v>
      </c>
      <c r="D35" s="189"/>
      <c r="E35" s="190"/>
      <c r="F35" s="191"/>
      <c r="G35" s="189"/>
      <c r="H35" s="190"/>
      <c r="I35" s="191"/>
      <c r="J35" s="235"/>
      <c r="K35" s="236"/>
      <c r="L35" s="237"/>
      <c r="N35" s="189"/>
      <c r="O35" s="190"/>
      <c r="P35" s="191"/>
      <c r="Q35" s="244"/>
      <c r="R35" s="245"/>
      <c r="S35" s="246"/>
      <c r="T35" s="235"/>
      <c r="U35" s="236"/>
      <c r="V35" s="237"/>
      <c r="X35" s="214"/>
      <c r="Y35" s="217"/>
      <c r="Z35" s="205" t="s">
        <v>77</v>
      </c>
    </row>
    <row r="36" spans="2:26" x14ac:dyDescent="0.25">
      <c r="B36" s="10"/>
      <c r="C36" s="187"/>
      <c r="D36" s="192"/>
      <c r="E36" s="193"/>
      <c r="F36" s="194"/>
      <c r="G36" s="192"/>
      <c r="H36" s="193"/>
      <c r="I36" s="194"/>
      <c r="J36" s="238"/>
      <c r="K36" s="239"/>
      <c r="L36" s="240"/>
      <c r="N36" s="192"/>
      <c r="O36" s="193"/>
      <c r="P36" s="194"/>
      <c r="Q36" s="247"/>
      <c r="R36" s="248"/>
      <c r="S36" s="249"/>
      <c r="T36" s="238"/>
      <c r="U36" s="239"/>
      <c r="V36" s="240"/>
      <c r="X36" s="215"/>
      <c r="Y36" s="218"/>
      <c r="Z36" s="206"/>
    </row>
    <row r="37" spans="2:26" ht="15.75" thickBot="1" x14ac:dyDescent="0.3">
      <c r="B37" s="10"/>
      <c r="C37" s="188"/>
      <c r="D37" s="195"/>
      <c r="E37" s="196"/>
      <c r="F37" s="197"/>
      <c r="G37" s="195"/>
      <c r="H37" s="196"/>
      <c r="I37" s="197"/>
      <c r="J37" s="241"/>
      <c r="K37" s="242"/>
      <c r="L37" s="243"/>
      <c r="N37" s="195"/>
      <c r="O37" s="196"/>
      <c r="P37" s="197"/>
      <c r="Q37" s="250"/>
      <c r="R37" s="251"/>
      <c r="S37" s="252"/>
      <c r="T37" s="241"/>
      <c r="U37" s="242"/>
      <c r="V37" s="243"/>
      <c r="X37" s="216"/>
      <c r="Y37" s="219"/>
      <c r="Z37" s="207"/>
    </row>
    <row r="38" spans="2:26" ht="15.75" thickBot="1" x14ac:dyDescent="0.3">
      <c r="B38" s="8" t="s">
        <v>24</v>
      </c>
      <c r="C38" s="18" t="s">
        <v>78</v>
      </c>
      <c r="D38" s="73"/>
      <c r="E38" s="74"/>
      <c r="F38" s="76">
        <v>2638</v>
      </c>
      <c r="G38" s="73"/>
      <c r="H38" s="74"/>
      <c r="I38" s="76">
        <v>1380</v>
      </c>
      <c r="J38" s="73"/>
      <c r="K38" s="74"/>
      <c r="L38" s="97">
        <f>F38+I38</f>
        <v>4018</v>
      </c>
      <c r="N38" s="73"/>
      <c r="O38" s="74"/>
      <c r="P38" s="76">
        <v>2485</v>
      </c>
      <c r="Q38" s="168"/>
      <c r="R38" s="169"/>
      <c r="S38" s="167">
        <v>1392</v>
      </c>
      <c r="T38" s="73"/>
      <c r="U38" s="74"/>
      <c r="V38" s="97">
        <f>P38+S38</f>
        <v>3877</v>
      </c>
      <c r="X38" s="136">
        <f>V38-L38</f>
        <v>-141</v>
      </c>
      <c r="Y38" s="137">
        <f>-(1-(V38/L38))</f>
        <v>-3.5092085614733648E-2</v>
      </c>
      <c r="Z38" s="123" t="s">
        <v>78</v>
      </c>
    </row>
    <row r="39" spans="2:26" x14ac:dyDescent="0.25">
      <c r="B39" s="5"/>
      <c r="C39" s="19" t="s">
        <v>61</v>
      </c>
      <c r="D39" s="51"/>
      <c r="E39" s="52"/>
      <c r="F39" s="53"/>
      <c r="G39" s="51"/>
      <c r="H39" s="52"/>
      <c r="I39" s="53"/>
      <c r="J39" s="68"/>
      <c r="K39" s="69"/>
      <c r="L39" s="95"/>
      <c r="N39" s="51"/>
      <c r="O39" s="52"/>
      <c r="P39" s="53"/>
      <c r="Q39" s="156"/>
      <c r="R39" s="157"/>
      <c r="S39" s="158"/>
      <c r="T39" s="68"/>
      <c r="U39" s="69"/>
      <c r="V39" s="95"/>
      <c r="X39" s="110"/>
      <c r="Y39" s="113"/>
      <c r="Z39" s="124" t="s">
        <v>61</v>
      </c>
    </row>
    <row r="40" spans="2:26" x14ac:dyDescent="0.25">
      <c r="B40" s="20" t="s">
        <v>25</v>
      </c>
      <c r="C40" s="21" t="s">
        <v>79</v>
      </c>
      <c r="D40" s="54"/>
      <c r="E40" s="55"/>
      <c r="F40" s="56">
        <v>1628</v>
      </c>
      <c r="G40" s="54"/>
      <c r="H40" s="55"/>
      <c r="I40" s="56">
        <v>0</v>
      </c>
      <c r="J40" s="70"/>
      <c r="K40" s="2"/>
      <c r="L40" s="100">
        <f t="shared" ref="L40:L47" si="24">F40+I40</f>
        <v>1628</v>
      </c>
      <c r="N40" s="54"/>
      <c r="O40" s="55"/>
      <c r="P40" s="56">
        <v>1704</v>
      </c>
      <c r="Q40" s="159"/>
      <c r="R40" s="160"/>
      <c r="S40" s="161">
        <v>0</v>
      </c>
      <c r="T40" s="70"/>
      <c r="U40" s="2"/>
      <c r="V40" s="100">
        <f t="shared" ref="V40:V47" si="25">P40+S40</f>
        <v>1704</v>
      </c>
      <c r="X40" s="144">
        <f t="shared" ref="X40:X47" si="26">V40-L40</f>
        <v>76</v>
      </c>
      <c r="Y40" s="145">
        <f t="shared" ref="Y40:Y47" si="27">-(1-(V40/L40))</f>
        <v>4.6683046683046792E-2</v>
      </c>
      <c r="Z40" s="21" t="s">
        <v>79</v>
      </c>
    </row>
    <row r="41" spans="2:26" x14ac:dyDescent="0.25">
      <c r="B41" s="20" t="s">
        <v>26</v>
      </c>
      <c r="C41" s="21" t="s">
        <v>80</v>
      </c>
      <c r="D41" s="54"/>
      <c r="E41" s="55"/>
      <c r="F41" s="56">
        <v>101</v>
      </c>
      <c r="G41" s="54"/>
      <c r="H41" s="55"/>
      <c r="I41" s="56">
        <v>0</v>
      </c>
      <c r="J41" s="70"/>
      <c r="K41" s="2"/>
      <c r="L41" s="100">
        <f t="shared" si="24"/>
        <v>101</v>
      </c>
      <c r="N41" s="54"/>
      <c r="O41" s="55"/>
      <c r="P41" s="56">
        <v>82</v>
      </c>
      <c r="Q41" s="159"/>
      <c r="R41" s="160"/>
      <c r="S41" s="161">
        <v>0</v>
      </c>
      <c r="T41" s="70"/>
      <c r="U41" s="2"/>
      <c r="V41" s="100">
        <f t="shared" si="25"/>
        <v>82</v>
      </c>
      <c r="X41" s="134">
        <f t="shared" si="26"/>
        <v>-19</v>
      </c>
      <c r="Y41" s="135">
        <f t="shared" si="27"/>
        <v>-0.18811881188118806</v>
      </c>
      <c r="Z41" s="21" t="s">
        <v>80</v>
      </c>
    </row>
    <row r="42" spans="2:26" x14ac:dyDescent="0.25">
      <c r="B42" s="20" t="s">
        <v>27</v>
      </c>
      <c r="C42" s="21" t="s">
        <v>81</v>
      </c>
      <c r="D42" s="54"/>
      <c r="E42" s="55"/>
      <c r="F42" s="56">
        <v>145</v>
      </c>
      <c r="G42" s="54"/>
      <c r="H42" s="55"/>
      <c r="I42" s="56">
        <v>103</v>
      </c>
      <c r="J42" s="70"/>
      <c r="K42" s="2"/>
      <c r="L42" s="100">
        <f t="shared" si="24"/>
        <v>248</v>
      </c>
      <c r="N42" s="54"/>
      <c r="O42" s="55"/>
      <c r="P42" s="56">
        <v>150</v>
      </c>
      <c r="Q42" s="159"/>
      <c r="R42" s="160"/>
      <c r="S42" s="161">
        <v>84</v>
      </c>
      <c r="T42" s="70"/>
      <c r="U42" s="2"/>
      <c r="V42" s="100">
        <f t="shared" si="25"/>
        <v>234</v>
      </c>
      <c r="X42" s="134">
        <f t="shared" si="26"/>
        <v>-14</v>
      </c>
      <c r="Y42" s="135">
        <f t="shared" si="27"/>
        <v>-5.6451612903225756E-2</v>
      </c>
      <c r="Z42" s="21" t="s">
        <v>81</v>
      </c>
    </row>
    <row r="43" spans="2:26" x14ac:dyDescent="0.25">
      <c r="B43" s="20" t="s">
        <v>28</v>
      </c>
      <c r="C43" s="21" t="s">
        <v>74</v>
      </c>
      <c r="D43" s="54"/>
      <c r="E43" s="55"/>
      <c r="F43" s="56">
        <v>3</v>
      </c>
      <c r="G43" s="54"/>
      <c r="H43" s="55"/>
      <c r="I43" s="56">
        <v>125</v>
      </c>
      <c r="J43" s="70"/>
      <c r="K43" s="2"/>
      <c r="L43" s="100">
        <f t="shared" si="24"/>
        <v>128</v>
      </c>
      <c r="N43" s="54"/>
      <c r="O43" s="55"/>
      <c r="P43" s="56">
        <v>6</v>
      </c>
      <c r="Q43" s="159"/>
      <c r="R43" s="160"/>
      <c r="S43" s="161">
        <v>129</v>
      </c>
      <c r="T43" s="70"/>
      <c r="U43" s="2"/>
      <c r="V43" s="100">
        <f t="shared" si="25"/>
        <v>135</v>
      </c>
      <c r="X43" s="144">
        <f t="shared" si="26"/>
        <v>7</v>
      </c>
      <c r="Y43" s="145">
        <f t="shared" si="27"/>
        <v>5.46875E-2</v>
      </c>
      <c r="Z43" s="21" t="s">
        <v>74</v>
      </c>
    </row>
    <row r="44" spans="2:26" x14ac:dyDescent="0.25">
      <c r="B44" s="20" t="s">
        <v>29</v>
      </c>
      <c r="C44" s="21" t="s">
        <v>82</v>
      </c>
      <c r="D44" s="54"/>
      <c r="E44" s="55"/>
      <c r="F44" s="56">
        <v>184</v>
      </c>
      <c r="G44" s="54"/>
      <c r="H44" s="55"/>
      <c r="I44" s="56">
        <v>0</v>
      </c>
      <c r="J44" s="70"/>
      <c r="K44" s="2"/>
      <c r="L44" s="100">
        <f t="shared" si="24"/>
        <v>184</v>
      </c>
      <c r="N44" s="54"/>
      <c r="O44" s="55"/>
      <c r="P44" s="56">
        <v>158</v>
      </c>
      <c r="Q44" s="159"/>
      <c r="R44" s="160"/>
      <c r="S44" s="161">
        <v>0</v>
      </c>
      <c r="T44" s="70"/>
      <c r="U44" s="2"/>
      <c r="V44" s="100">
        <f t="shared" si="25"/>
        <v>158</v>
      </c>
      <c r="X44" s="134">
        <f t="shared" si="26"/>
        <v>-26</v>
      </c>
      <c r="Y44" s="135">
        <f t="shared" si="27"/>
        <v>-0.14130434782608692</v>
      </c>
      <c r="Z44" s="21" t="s">
        <v>82</v>
      </c>
    </row>
    <row r="45" spans="2:26" x14ac:dyDescent="0.25">
      <c r="B45" s="20" t="s">
        <v>30</v>
      </c>
      <c r="C45" s="21" t="s">
        <v>83</v>
      </c>
      <c r="D45" s="54"/>
      <c r="E45" s="55"/>
      <c r="F45" s="56">
        <v>0</v>
      </c>
      <c r="G45" s="54"/>
      <c r="H45" s="55"/>
      <c r="I45" s="56">
        <v>950</v>
      </c>
      <c r="J45" s="70"/>
      <c r="K45" s="2"/>
      <c r="L45" s="100">
        <f t="shared" si="24"/>
        <v>950</v>
      </c>
      <c r="N45" s="54"/>
      <c r="O45" s="55"/>
      <c r="P45" s="56">
        <v>0</v>
      </c>
      <c r="Q45" s="159"/>
      <c r="R45" s="160"/>
      <c r="S45" s="161">
        <v>872</v>
      </c>
      <c r="T45" s="70"/>
      <c r="U45" s="2"/>
      <c r="V45" s="100">
        <f t="shared" si="25"/>
        <v>872</v>
      </c>
      <c r="X45" s="134">
        <f t="shared" si="26"/>
        <v>-78</v>
      </c>
      <c r="Y45" s="135">
        <f t="shared" si="27"/>
        <v>-8.2105263157894792E-2</v>
      </c>
      <c r="Z45" s="21" t="s">
        <v>83</v>
      </c>
    </row>
    <row r="46" spans="2:26" x14ac:dyDescent="0.25">
      <c r="B46" s="20" t="s">
        <v>31</v>
      </c>
      <c r="C46" s="21" t="s">
        <v>84</v>
      </c>
      <c r="D46" s="62"/>
      <c r="E46" s="63"/>
      <c r="F46" s="64">
        <v>123</v>
      </c>
      <c r="G46" s="62"/>
      <c r="H46" s="63"/>
      <c r="I46" s="64">
        <v>29</v>
      </c>
      <c r="J46" s="84"/>
      <c r="K46" s="85"/>
      <c r="L46" s="100">
        <f t="shared" si="24"/>
        <v>152</v>
      </c>
      <c r="M46" s="27"/>
      <c r="N46" s="62"/>
      <c r="O46" s="63"/>
      <c r="P46" s="64">
        <v>37</v>
      </c>
      <c r="Q46" s="170"/>
      <c r="R46" s="171"/>
      <c r="S46" s="172">
        <v>102</v>
      </c>
      <c r="T46" s="84"/>
      <c r="U46" s="85"/>
      <c r="V46" s="100">
        <f t="shared" si="25"/>
        <v>139</v>
      </c>
      <c r="X46" s="134">
        <f t="shared" si="26"/>
        <v>-13</v>
      </c>
      <c r="Y46" s="135">
        <f t="shared" si="27"/>
        <v>-8.5526315789473673E-2</v>
      </c>
      <c r="Z46" s="21" t="s">
        <v>84</v>
      </c>
    </row>
    <row r="47" spans="2:26" x14ac:dyDescent="0.25">
      <c r="B47" s="20" t="s">
        <v>32</v>
      </c>
      <c r="C47" s="21" t="s">
        <v>76</v>
      </c>
      <c r="D47" s="54"/>
      <c r="E47" s="55"/>
      <c r="F47" s="56">
        <v>454</v>
      </c>
      <c r="G47" s="54"/>
      <c r="H47" s="55"/>
      <c r="I47" s="56">
        <v>173</v>
      </c>
      <c r="J47" s="70"/>
      <c r="K47" s="2"/>
      <c r="L47" s="100">
        <f t="shared" si="24"/>
        <v>627</v>
      </c>
      <c r="N47" s="54"/>
      <c r="O47" s="55"/>
      <c r="P47" s="56">
        <v>348</v>
      </c>
      <c r="Q47" s="159"/>
      <c r="R47" s="160"/>
      <c r="S47" s="161">
        <v>205</v>
      </c>
      <c r="T47" s="70"/>
      <c r="U47" s="2"/>
      <c r="V47" s="100">
        <f t="shared" si="25"/>
        <v>553</v>
      </c>
      <c r="X47" s="134">
        <f t="shared" si="26"/>
        <v>-74</v>
      </c>
      <c r="Y47" s="135">
        <f t="shared" si="27"/>
        <v>-0.11802232854864436</v>
      </c>
      <c r="Z47" s="21" t="s">
        <v>76</v>
      </c>
    </row>
    <row r="48" spans="2:26" ht="15.75" thickBot="1" x14ac:dyDescent="0.3">
      <c r="B48" s="89"/>
      <c r="C48" s="22"/>
      <c r="D48" s="45"/>
      <c r="E48" s="46"/>
      <c r="F48" s="47"/>
      <c r="G48" s="45"/>
      <c r="H48" s="46"/>
      <c r="I48" s="47"/>
      <c r="J48" s="71"/>
      <c r="K48" s="72"/>
      <c r="L48" s="93"/>
      <c r="N48" s="45"/>
      <c r="O48" s="46"/>
      <c r="P48" s="47"/>
      <c r="Q48" s="162"/>
      <c r="R48" s="163"/>
      <c r="S48" s="164"/>
      <c r="T48" s="71"/>
      <c r="U48" s="72"/>
      <c r="V48" s="93"/>
      <c r="X48" s="112"/>
      <c r="Y48" s="115"/>
      <c r="Z48" s="22"/>
    </row>
    <row r="49" spans="1:26" ht="15.75" thickBot="1" x14ac:dyDescent="0.3">
      <c r="B49" s="8" t="s">
        <v>33</v>
      </c>
      <c r="C49" s="25" t="s">
        <v>85</v>
      </c>
      <c r="D49" s="73">
        <v>0</v>
      </c>
      <c r="E49" s="74">
        <v>0</v>
      </c>
      <c r="F49" s="76">
        <v>0</v>
      </c>
      <c r="G49" s="57">
        <v>4222</v>
      </c>
      <c r="H49" s="58">
        <v>3896</v>
      </c>
      <c r="I49" s="76">
        <v>8118</v>
      </c>
      <c r="J49" s="73"/>
      <c r="K49" s="74"/>
      <c r="L49" s="97">
        <f>F49+I49</f>
        <v>8118</v>
      </c>
      <c r="N49" s="73">
        <v>14067</v>
      </c>
      <c r="O49" s="74">
        <v>14826</v>
      </c>
      <c r="P49" s="76">
        <v>28893</v>
      </c>
      <c r="Q49" s="173">
        <v>2949</v>
      </c>
      <c r="R49" s="174">
        <v>2604</v>
      </c>
      <c r="S49" s="167">
        <v>5553</v>
      </c>
      <c r="T49" s="51">
        <f t="shared" ref="T49" si="28">N49+Q49</f>
        <v>17016</v>
      </c>
      <c r="U49" s="52">
        <f t="shared" ref="U49" si="29">O49+R49</f>
        <v>17430</v>
      </c>
      <c r="V49" s="97">
        <f>P49+S49</f>
        <v>34446</v>
      </c>
      <c r="X49" s="140">
        <f>V49-L49</f>
        <v>26328</v>
      </c>
      <c r="Y49" s="141">
        <f>-(1-(V49/L49))</f>
        <v>3.2431633407243163</v>
      </c>
      <c r="Z49" s="118" t="s">
        <v>85</v>
      </c>
    </row>
    <row r="50" spans="1:26" x14ac:dyDescent="0.25">
      <c r="A50" s="27"/>
      <c r="B50" s="23" t="s">
        <v>34</v>
      </c>
      <c r="C50" s="26" t="s">
        <v>86</v>
      </c>
      <c r="D50" s="59">
        <v>0</v>
      </c>
      <c r="E50" s="60">
        <v>0</v>
      </c>
      <c r="F50" s="61">
        <v>0</v>
      </c>
      <c r="G50" s="59">
        <v>4222</v>
      </c>
      <c r="H50" s="60">
        <v>3896</v>
      </c>
      <c r="I50" s="61">
        <v>8118</v>
      </c>
      <c r="J50" s="51">
        <f t="shared" ref="J50" si="30">D50+G50</f>
        <v>4222</v>
      </c>
      <c r="K50" s="52">
        <f t="shared" ref="K50" si="31">E50+H50</f>
        <v>3896</v>
      </c>
      <c r="L50" s="94">
        <f t="shared" ref="L50" si="32">J50+K50</f>
        <v>8118</v>
      </c>
      <c r="M50" s="27"/>
      <c r="N50" s="59">
        <v>0</v>
      </c>
      <c r="O50" s="60">
        <v>0</v>
      </c>
      <c r="P50" s="61">
        <v>0</v>
      </c>
      <c r="Q50" s="175">
        <v>2949</v>
      </c>
      <c r="R50" s="176">
        <v>2604</v>
      </c>
      <c r="S50" s="177">
        <v>5553</v>
      </c>
      <c r="T50" s="51">
        <f t="shared" ref="T50" si="33">N50+Q50</f>
        <v>2949</v>
      </c>
      <c r="U50" s="52">
        <f t="shared" ref="U50" si="34">O50+R50</f>
        <v>2604</v>
      </c>
      <c r="V50" s="94">
        <f t="shared" ref="V50" si="35">T50+U50</f>
        <v>5553</v>
      </c>
      <c r="X50" s="134">
        <f>V50-L50</f>
        <v>-2565</v>
      </c>
      <c r="Y50" s="135">
        <f>-(1-(V50/L50))</f>
        <v>-0.31596452328159641</v>
      </c>
      <c r="Z50" s="125" t="s">
        <v>86</v>
      </c>
    </row>
    <row r="51" spans="1:26" x14ac:dyDescent="0.25">
      <c r="A51" s="27"/>
      <c r="B51" s="28"/>
      <c r="C51" s="29" t="s">
        <v>61</v>
      </c>
      <c r="D51" s="62"/>
      <c r="E51" s="63"/>
      <c r="F51" s="64"/>
      <c r="G51" s="62"/>
      <c r="H51" s="63"/>
      <c r="I51" s="64"/>
      <c r="J51" s="84"/>
      <c r="K51" s="85"/>
      <c r="L51" s="100"/>
      <c r="M51" s="27"/>
      <c r="N51" s="62"/>
      <c r="O51" s="63"/>
      <c r="P51" s="64"/>
      <c r="Q51" s="170"/>
      <c r="R51" s="171"/>
      <c r="S51" s="172"/>
      <c r="T51" s="84"/>
      <c r="U51" s="85"/>
      <c r="V51" s="100"/>
      <c r="X51" s="111"/>
      <c r="Y51" s="114"/>
      <c r="Z51" s="120" t="s">
        <v>61</v>
      </c>
    </row>
    <row r="52" spans="1:26" x14ac:dyDescent="0.25">
      <c r="A52" s="27"/>
      <c r="B52" s="28" t="s">
        <v>35</v>
      </c>
      <c r="C52" s="91" t="s">
        <v>87</v>
      </c>
      <c r="D52" s="62"/>
      <c r="E52" s="63"/>
      <c r="F52" s="64">
        <v>0</v>
      </c>
      <c r="G52" s="62"/>
      <c r="H52" s="63"/>
      <c r="I52" s="64">
        <v>0</v>
      </c>
      <c r="J52" s="84"/>
      <c r="K52" s="85"/>
      <c r="L52" s="100">
        <f t="shared" ref="L52:L57" si="36">F52+I52</f>
        <v>0</v>
      </c>
      <c r="M52" s="27"/>
      <c r="N52" s="62">
        <v>0</v>
      </c>
      <c r="O52" s="63">
        <v>0</v>
      </c>
      <c r="P52" s="64">
        <v>0</v>
      </c>
      <c r="Q52" s="170"/>
      <c r="R52" s="171"/>
      <c r="S52" s="172">
        <v>0</v>
      </c>
      <c r="T52" s="84"/>
      <c r="U52" s="85"/>
      <c r="V52" s="100">
        <f t="shared" ref="V52:V57" si="37">P52+S52</f>
        <v>0</v>
      </c>
      <c r="X52" s="111"/>
      <c r="Y52" s="114"/>
      <c r="Z52" s="91" t="s">
        <v>87</v>
      </c>
    </row>
    <row r="53" spans="1:26" x14ac:dyDescent="0.25">
      <c r="B53" s="23" t="s">
        <v>36</v>
      </c>
      <c r="C53" s="30" t="s">
        <v>88</v>
      </c>
      <c r="D53" s="54">
        <v>0</v>
      </c>
      <c r="E53" s="55">
        <v>0</v>
      </c>
      <c r="F53" s="56">
        <v>0</v>
      </c>
      <c r="G53" s="54">
        <v>0</v>
      </c>
      <c r="H53" s="55">
        <v>0</v>
      </c>
      <c r="I53" s="56">
        <v>0</v>
      </c>
      <c r="J53" s="70"/>
      <c r="K53" s="2"/>
      <c r="L53" s="100">
        <f t="shared" si="36"/>
        <v>0</v>
      </c>
      <c r="N53" s="54">
        <v>14067</v>
      </c>
      <c r="O53" s="55">
        <v>14826</v>
      </c>
      <c r="P53" s="56">
        <v>28893</v>
      </c>
      <c r="Q53" s="159">
        <v>0</v>
      </c>
      <c r="R53" s="160">
        <v>0</v>
      </c>
      <c r="S53" s="161">
        <v>0</v>
      </c>
      <c r="T53" s="70"/>
      <c r="U53" s="2"/>
      <c r="V53" s="100">
        <f t="shared" si="37"/>
        <v>28893</v>
      </c>
      <c r="X53" s="111"/>
      <c r="Y53" s="114"/>
      <c r="Z53" s="126" t="s">
        <v>88</v>
      </c>
    </row>
    <row r="54" spans="1:26" ht="15.75" thickBot="1" x14ac:dyDescent="0.3">
      <c r="B54" s="31"/>
      <c r="C54" s="32"/>
      <c r="D54" s="45"/>
      <c r="E54" s="46"/>
      <c r="F54" s="47"/>
      <c r="G54" s="45"/>
      <c r="H54" s="46"/>
      <c r="I54" s="47"/>
      <c r="J54" s="71"/>
      <c r="K54" s="72"/>
      <c r="L54" s="101">
        <f t="shared" si="36"/>
        <v>0</v>
      </c>
      <c r="N54" s="45"/>
      <c r="O54" s="46"/>
      <c r="P54" s="47"/>
      <c r="Q54" s="162"/>
      <c r="R54" s="163"/>
      <c r="S54" s="164"/>
      <c r="T54" s="71"/>
      <c r="U54" s="72"/>
      <c r="V54" s="101">
        <f t="shared" si="37"/>
        <v>0</v>
      </c>
      <c r="X54" s="112"/>
      <c r="Y54" s="115"/>
      <c r="Z54" s="22"/>
    </row>
    <row r="55" spans="1:26" ht="15.75" thickBot="1" x14ac:dyDescent="0.3">
      <c r="B55" s="8" t="s">
        <v>37</v>
      </c>
      <c r="C55" s="25" t="s">
        <v>89</v>
      </c>
      <c r="D55" s="73"/>
      <c r="E55" s="74"/>
      <c r="F55" s="76">
        <v>0</v>
      </c>
      <c r="G55" s="73"/>
      <c r="H55" s="74"/>
      <c r="I55" s="76">
        <v>12273</v>
      </c>
      <c r="J55" s="73"/>
      <c r="K55" s="74"/>
      <c r="L55" s="97">
        <f t="shared" si="36"/>
        <v>12273</v>
      </c>
      <c r="N55" s="73"/>
      <c r="O55" s="74"/>
      <c r="P55" s="76">
        <v>0</v>
      </c>
      <c r="Q55" s="168"/>
      <c r="R55" s="169"/>
      <c r="S55" s="167">
        <v>154152</v>
      </c>
      <c r="T55" s="73"/>
      <c r="U55" s="74"/>
      <c r="V55" s="97">
        <f t="shared" si="37"/>
        <v>154152</v>
      </c>
      <c r="X55" s="140">
        <f>V55-L55</f>
        <v>141879</v>
      </c>
      <c r="Y55" s="141">
        <f>-(1-(V55/L55))</f>
        <v>11.560254216572964</v>
      </c>
      <c r="Z55" s="118" t="s">
        <v>89</v>
      </c>
    </row>
    <row r="56" spans="1:26" x14ac:dyDescent="0.25">
      <c r="B56" s="13" t="s">
        <v>38</v>
      </c>
      <c r="C56" s="24" t="s">
        <v>90</v>
      </c>
      <c r="D56" s="51">
        <v>0</v>
      </c>
      <c r="E56" s="52">
        <v>0</v>
      </c>
      <c r="F56" s="53">
        <v>0</v>
      </c>
      <c r="G56" s="51">
        <v>366</v>
      </c>
      <c r="H56" s="52">
        <v>364</v>
      </c>
      <c r="I56" s="53">
        <v>730</v>
      </c>
      <c r="J56" s="51">
        <f>D56+G56</f>
        <v>366</v>
      </c>
      <c r="K56" s="52">
        <f>E56+H56</f>
        <v>364</v>
      </c>
      <c r="L56" s="102">
        <f t="shared" si="36"/>
        <v>730</v>
      </c>
      <c r="N56" s="51">
        <v>0</v>
      </c>
      <c r="O56" s="52">
        <v>0</v>
      </c>
      <c r="P56" s="53">
        <v>0</v>
      </c>
      <c r="Q56" s="156">
        <v>16276</v>
      </c>
      <c r="R56" s="157">
        <v>18178</v>
      </c>
      <c r="S56" s="158">
        <v>34454</v>
      </c>
      <c r="T56" s="51">
        <f>N56+Q56</f>
        <v>16276</v>
      </c>
      <c r="U56" s="52">
        <f>O56+R56</f>
        <v>18178</v>
      </c>
      <c r="V56" s="102">
        <f t="shared" si="37"/>
        <v>34454</v>
      </c>
      <c r="X56" s="144">
        <f t="shared" ref="X56:X57" si="38">V56-L56</f>
        <v>33724</v>
      </c>
      <c r="Y56" s="145">
        <f t="shared" ref="Y56:Y57" si="39">-(1-(V56/L56))</f>
        <v>46.197260273972603</v>
      </c>
      <c r="Z56" s="21" t="s">
        <v>90</v>
      </c>
    </row>
    <row r="57" spans="1:26" x14ac:dyDescent="0.25">
      <c r="B57" s="13" t="s">
        <v>39</v>
      </c>
      <c r="C57" s="24" t="s">
        <v>91</v>
      </c>
      <c r="D57" s="54"/>
      <c r="E57" s="55"/>
      <c r="F57" s="56">
        <v>0</v>
      </c>
      <c r="G57" s="54"/>
      <c r="H57" s="55"/>
      <c r="I57" s="56">
        <v>11543</v>
      </c>
      <c r="J57" s="70"/>
      <c r="K57" s="2"/>
      <c r="L57" s="100">
        <f t="shared" si="36"/>
        <v>11543</v>
      </c>
      <c r="N57" s="54"/>
      <c r="O57" s="55"/>
      <c r="P57" s="56">
        <v>0</v>
      </c>
      <c r="Q57" s="159"/>
      <c r="R57" s="160"/>
      <c r="S57" s="161">
        <v>119698</v>
      </c>
      <c r="T57" s="70"/>
      <c r="U57" s="2"/>
      <c r="V57" s="100">
        <f t="shared" si="37"/>
        <v>119698</v>
      </c>
      <c r="X57" s="144">
        <f t="shared" si="38"/>
        <v>108155</v>
      </c>
      <c r="Y57" s="145">
        <f t="shared" si="39"/>
        <v>9.3697478991596643</v>
      </c>
      <c r="Z57" s="21" t="s">
        <v>91</v>
      </c>
    </row>
    <row r="58" spans="1:26" ht="15.75" thickBot="1" x14ac:dyDescent="0.3">
      <c r="B58" s="13"/>
      <c r="C58" s="24"/>
      <c r="D58" s="45"/>
      <c r="E58" s="46"/>
      <c r="F58" s="47"/>
      <c r="G58" s="45"/>
      <c r="H58" s="46"/>
      <c r="I58" s="47"/>
      <c r="J58" s="71"/>
      <c r="K58" s="72"/>
      <c r="L58" s="101"/>
      <c r="N58" s="45"/>
      <c r="O58" s="46"/>
      <c r="P58" s="47"/>
      <c r="Q58" s="162"/>
      <c r="R58" s="163"/>
      <c r="S58" s="164"/>
      <c r="T58" s="71"/>
      <c r="U58" s="72"/>
      <c r="V58" s="101"/>
      <c r="X58" s="142"/>
      <c r="Y58" s="143"/>
      <c r="Z58" s="21"/>
    </row>
    <row r="59" spans="1:26" ht="15.75" thickBot="1" x14ac:dyDescent="0.3">
      <c r="B59" s="8" t="s">
        <v>40</v>
      </c>
      <c r="C59" s="33" t="s">
        <v>92</v>
      </c>
      <c r="D59" s="73">
        <v>0</v>
      </c>
      <c r="E59" s="74">
        <v>0</v>
      </c>
      <c r="F59" s="76">
        <v>0</v>
      </c>
      <c r="G59" s="73">
        <v>29093</v>
      </c>
      <c r="H59" s="74">
        <v>29378</v>
      </c>
      <c r="I59" s="76">
        <v>58471</v>
      </c>
      <c r="J59" s="57">
        <f>D59+G59</f>
        <v>29093</v>
      </c>
      <c r="K59" s="58">
        <f>E59+H59</f>
        <v>29378</v>
      </c>
      <c r="L59" s="97">
        <f t="shared" ref="L59" si="40">F59+I59</f>
        <v>58471</v>
      </c>
      <c r="N59" s="73">
        <v>0</v>
      </c>
      <c r="O59" s="74">
        <v>0</v>
      </c>
      <c r="P59" s="76">
        <v>0</v>
      </c>
      <c r="Q59" s="168">
        <v>25332</v>
      </c>
      <c r="R59" s="169">
        <v>26334</v>
      </c>
      <c r="S59" s="167">
        <v>51666</v>
      </c>
      <c r="T59" s="57">
        <f>N59+Q59</f>
        <v>25332</v>
      </c>
      <c r="U59" s="58">
        <f>O59+R59</f>
        <v>26334</v>
      </c>
      <c r="V59" s="97">
        <f t="shared" ref="V59" si="41">P59+S59</f>
        <v>51666</v>
      </c>
      <c r="X59" s="136">
        <f>V59-L59</f>
        <v>-6805</v>
      </c>
      <c r="Y59" s="137">
        <f>-(1-(V59/L59))</f>
        <v>-0.11638248020386177</v>
      </c>
      <c r="Z59" s="127" t="s">
        <v>92</v>
      </c>
    </row>
    <row r="60" spans="1:26" x14ac:dyDescent="0.25">
      <c r="B60" s="34" t="s">
        <v>41</v>
      </c>
      <c r="C60" s="35" t="s">
        <v>93</v>
      </c>
      <c r="D60" s="51">
        <v>0</v>
      </c>
      <c r="E60" s="52">
        <v>0</v>
      </c>
      <c r="F60" s="53">
        <v>0</v>
      </c>
      <c r="G60" s="51">
        <v>29093</v>
      </c>
      <c r="H60" s="52">
        <v>29378</v>
      </c>
      <c r="I60" s="53">
        <v>58471</v>
      </c>
      <c r="J60" s="51">
        <f>D60+G60</f>
        <v>29093</v>
      </c>
      <c r="K60" s="52">
        <f>E60+H60</f>
        <v>29378</v>
      </c>
      <c r="L60" s="102">
        <f>J60+K60</f>
        <v>58471</v>
      </c>
      <c r="N60" s="51">
        <v>0</v>
      </c>
      <c r="O60" s="52">
        <v>0</v>
      </c>
      <c r="P60" s="53">
        <v>0</v>
      </c>
      <c r="Q60" s="156">
        <v>25332</v>
      </c>
      <c r="R60" s="157">
        <v>26334</v>
      </c>
      <c r="S60" s="158">
        <v>51666</v>
      </c>
      <c r="T60" s="51">
        <f>N60+Q60</f>
        <v>25332</v>
      </c>
      <c r="U60" s="52">
        <f>O60+R60</f>
        <v>26334</v>
      </c>
      <c r="V60" s="102">
        <f>T60+U60</f>
        <v>51666</v>
      </c>
      <c r="X60" s="134">
        <f t="shared" ref="X60:X63" si="42">V60-L60</f>
        <v>-6805</v>
      </c>
      <c r="Y60" s="135">
        <f t="shared" ref="Y60:Y63" si="43">-(1-(V60/L60))</f>
        <v>-0.11638248020386177</v>
      </c>
      <c r="Z60" s="124" t="s">
        <v>93</v>
      </c>
    </row>
    <row r="61" spans="1:26" s="27" customFormat="1" x14ac:dyDescent="0.25">
      <c r="A61" s="1"/>
      <c r="B61" s="13"/>
      <c r="C61" s="11" t="s">
        <v>61</v>
      </c>
      <c r="D61" s="54"/>
      <c r="E61" s="55"/>
      <c r="F61" s="56"/>
      <c r="G61" s="54"/>
      <c r="H61" s="55"/>
      <c r="I61" s="56"/>
      <c r="J61" s="54"/>
      <c r="K61" s="55"/>
      <c r="L61" s="100"/>
      <c r="M61" s="1"/>
      <c r="N61" s="54"/>
      <c r="O61" s="55"/>
      <c r="P61" s="56"/>
      <c r="Q61" s="159"/>
      <c r="R61" s="160"/>
      <c r="S61" s="161"/>
      <c r="T61" s="54"/>
      <c r="U61" s="55"/>
      <c r="V61" s="100"/>
      <c r="X61" s="111"/>
      <c r="Y61" s="116"/>
      <c r="Z61" s="21" t="s">
        <v>61</v>
      </c>
    </row>
    <row r="62" spans="1:26" s="27" customFormat="1" x14ac:dyDescent="0.25">
      <c r="A62" s="1"/>
      <c r="B62" s="13" t="s">
        <v>42</v>
      </c>
      <c r="C62" s="11" t="s">
        <v>94</v>
      </c>
      <c r="D62" s="54">
        <v>0</v>
      </c>
      <c r="E62" s="55">
        <v>0</v>
      </c>
      <c r="F62" s="56">
        <v>0</v>
      </c>
      <c r="G62" s="54">
        <v>394</v>
      </c>
      <c r="H62" s="55">
        <v>21492</v>
      </c>
      <c r="I62" s="56">
        <v>21886</v>
      </c>
      <c r="J62" s="54">
        <f t="shared" ref="J62:J64" si="44">D62+G62</f>
        <v>394</v>
      </c>
      <c r="K62" s="55">
        <f t="shared" ref="K62:K64" si="45">E62+H62</f>
        <v>21492</v>
      </c>
      <c r="L62" s="100">
        <f t="shared" ref="L62:L64" si="46">J62+K62</f>
        <v>21886</v>
      </c>
      <c r="M62" s="1"/>
      <c r="N62" s="54">
        <v>0</v>
      </c>
      <c r="O62" s="55">
        <v>0</v>
      </c>
      <c r="P62" s="56">
        <v>0</v>
      </c>
      <c r="Q62" s="159">
        <v>367</v>
      </c>
      <c r="R62" s="160">
        <v>19058</v>
      </c>
      <c r="S62" s="161">
        <v>19425</v>
      </c>
      <c r="T62" s="54">
        <f t="shared" ref="T62:T63" si="47">N62+Q62</f>
        <v>367</v>
      </c>
      <c r="U62" s="55">
        <f t="shared" ref="U62:U63" si="48">O62+R62</f>
        <v>19058</v>
      </c>
      <c r="V62" s="100">
        <f t="shared" ref="V62:V63" si="49">T62+U62</f>
        <v>19425</v>
      </c>
      <c r="X62" s="134">
        <f t="shared" si="42"/>
        <v>-2461</v>
      </c>
      <c r="Y62" s="135">
        <f t="shared" si="43"/>
        <v>-0.11244631271132233</v>
      </c>
      <c r="Z62" s="21" t="s">
        <v>94</v>
      </c>
    </row>
    <row r="63" spans="1:26" s="27" customFormat="1" ht="15.75" thickBot="1" x14ac:dyDescent="0.3">
      <c r="A63" s="1"/>
      <c r="B63" s="13" t="s">
        <v>43</v>
      </c>
      <c r="C63" s="11" t="s">
        <v>95</v>
      </c>
      <c r="D63" s="45">
        <v>0</v>
      </c>
      <c r="E63" s="46">
        <v>0</v>
      </c>
      <c r="F63" s="47">
        <v>0</v>
      </c>
      <c r="G63" s="45">
        <v>28699</v>
      </c>
      <c r="H63" s="46">
        <v>7886</v>
      </c>
      <c r="I63" s="47">
        <v>36585</v>
      </c>
      <c r="J63" s="45">
        <f t="shared" si="44"/>
        <v>28699</v>
      </c>
      <c r="K63" s="46">
        <f t="shared" si="45"/>
        <v>7886</v>
      </c>
      <c r="L63" s="101">
        <f t="shared" si="46"/>
        <v>36585</v>
      </c>
      <c r="M63" s="1"/>
      <c r="N63" s="45">
        <v>0</v>
      </c>
      <c r="O63" s="46">
        <v>0</v>
      </c>
      <c r="P63" s="47">
        <v>0</v>
      </c>
      <c r="Q63" s="162">
        <v>24965</v>
      </c>
      <c r="R63" s="163">
        <v>7276</v>
      </c>
      <c r="S63" s="164">
        <v>32241</v>
      </c>
      <c r="T63" s="45">
        <f t="shared" si="47"/>
        <v>24965</v>
      </c>
      <c r="U63" s="46">
        <f t="shared" si="48"/>
        <v>7276</v>
      </c>
      <c r="V63" s="101">
        <f t="shared" si="49"/>
        <v>32241</v>
      </c>
      <c r="X63" s="134">
        <f t="shared" si="42"/>
        <v>-4344</v>
      </c>
      <c r="Y63" s="135">
        <f t="shared" si="43"/>
        <v>-0.11873718737187366</v>
      </c>
      <c r="Z63" s="21" t="s">
        <v>95</v>
      </c>
    </row>
    <row r="64" spans="1:26" x14ac:dyDescent="0.25">
      <c r="B64" s="34" t="s">
        <v>44</v>
      </c>
      <c r="C64" s="35" t="s">
        <v>96</v>
      </c>
      <c r="D64" s="51">
        <v>0</v>
      </c>
      <c r="E64" s="52">
        <v>0</v>
      </c>
      <c r="F64" s="53">
        <v>0</v>
      </c>
      <c r="G64" s="51">
        <v>0</v>
      </c>
      <c r="H64" s="52">
        <v>0</v>
      </c>
      <c r="I64" s="53">
        <v>0</v>
      </c>
      <c r="J64" s="51">
        <f t="shared" si="44"/>
        <v>0</v>
      </c>
      <c r="K64" s="52">
        <f t="shared" si="45"/>
        <v>0</v>
      </c>
      <c r="L64" s="102">
        <f t="shared" si="46"/>
        <v>0</v>
      </c>
      <c r="N64" s="51">
        <v>0</v>
      </c>
      <c r="O64" s="52">
        <v>0</v>
      </c>
      <c r="P64" s="53">
        <v>0</v>
      </c>
      <c r="Q64" s="156">
        <v>0</v>
      </c>
      <c r="R64" s="157">
        <v>0</v>
      </c>
      <c r="S64" s="158">
        <v>0</v>
      </c>
      <c r="T64" s="51">
        <f t="shared" ref="T64:T74" si="50">N64+Q64</f>
        <v>0</v>
      </c>
      <c r="U64" s="52">
        <f t="shared" ref="U64:U74" si="51">O64+R64</f>
        <v>0</v>
      </c>
      <c r="V64" s="102">
        <f t="shared" ref="V64:V74" si="52">T64+U64</f>
        <v>0</v>
      </c>
      <c r="X64" s="110">
        <f t="shared" ref="X64:X67" si="53">V64*1.25</f>
        <v>0</v>
      </c>
      <c r="Y64" s="117"/>
      <c r="Z64" s="124" t="s">
        <v>96</v>
      </c>
    </row>
    <row r="65" spans="1:26" x14ac:dyDescent="0.25">
      <c r="B65" s="13"/>
      <c r="C65" s="11" t="s">
        <v>61</v>
      </c>
      <c r="D65" s="54"/>
      <c r="E65" s="55"/>
      <c r="F65" s="56"/>
      <c r="G65" s="54"/>
      <c r="H65" s="55"/>
      <c r="I65" s="56"/>
      <c r="J65" s="54"/>
      <c r="K65" s="55"/>
      <c r="L65" s="100"/>
      <c r="N65" s="54"/>
      <c r="O65" s="55"/>
      <c r="P65" s="56"/>
      <c r="Q65" s="159"/>
      <c r="R65" s="160"/>
      <c r="S65" s="161"/>
      <c r="T65" s="54"/>
      <c r="U65" s="55"/>
      <c r="V65" s="100"/>
      <c r="X65" s="111"/>
      <c r="Y65" s="114"/>
      <c r="Z65" s="21" t="s">
        <v>61</v>
      </c>
    </row>
    <row r="66" spans="1:26" x14ac:dyDescent="0.25">
      <c r="B66" s="13" t="s">
        <v>45</v>
      </c>
      <c r="C66" s="11" t="s">
        <v>97</v>
      </c>
      <c r="D66" s="54">
        <v>0</v>
      </c>
      <c r="E66" s="55">
        <v>0</v>
      </c>
      <c r="F66" s="56">
        <v>0</v>
      </c>
      <c r="G66" s="54">
        <v>0</v>
      </c>
      <c r="H66" s="55">
        <v>0</v>
      </c>
      <c r="I66" s="56">
        <v>0</v>
      </c>
      <c r="J66" s="54">
        <f t="shared" ref="J66:J67" si="54">D66+G66</f>
        <v>0</v>
      </c>
      <c r="K66" s="55">
        <f t="shared" ref="K66:K67" si="55">E66+H66</f>
        <v>0</v>
      </c>
      <c r="L66" s="100">
        <f t="shared" ref="L66:L67" si="56">J66+K66</f>
        <v>0</v>
      </c>
      <c r="N66" s="54">
        <v>0</v>
      </c>
      <c r="O66" s="55">
        <v>0</v>
      </c>
      <c r="P66" s="56">
        <v>0</v>
      </c>
      <c r="Q66" s="159">
        <v>0</v>
      </c>
      <c r="R66" s="160">
        <v>0</v>
      </c>
      <c r="S66" s="161">
        <v>0</v>
      </c>
      <c r="T66" s="54">
        <f t="shared" si="50"/>
        <v>0</v>
      </c>
      <c r="U66" s="55">
        <f t="shared" si="51"/>
        <v>0</v>
      </c>
      <c r="V66" s="100">
        <f t="shared" si="52"/>
        <v>0</v>
      </c>
      <c r="X66" s="111">
        <f t="shared" si="53"/>
        <v>0</v>
      </c>
      <c r="Y66" s="114"/>
      <c r="Z66" s="21" t="s">
        <v>97</v>
      </c>
    </row>
    <row r="67" spans="1:26" ht="15.75" thickBot="1" x14ac:dyDescent="0.3">
      <c r="B67" s="13" t="s">
        <v>46</v>
      </c>
      <c r="C67" s="7" t="s">
        <v>95</v>
      </c>
      <c r="D67" s="45">
        <v>0</v>
      </c>
      <c r="E67" s="46">
        <v>0</v>
      </c>
      <c r="F67" s="47">
        <v>0</v>
      </c>
      <c r="G67" s="45">
        <v>0</v>
      </c>
      <c r="H67" s="46">
        <v>0</v>
      </c>
      <c r="I67" s="47">
        <v>0</v>
      </c>
      <c r="J67" s="45">
        <f t="shared" si="54"/>
        <v>0</v>
      </c>
      <c r="K67" s="46">
        <f t="shared" si="55"/>
        <v>0</v>
      </c>
      <c r="L67" s="101">
        <f t="shared" si="56"/>
        <v>0</v>
      </c>
      <c r="N67" s="45">
        <v>0</v>
      </c>
      <c r="O67" s="46">
        <v>0</v>
      </c>
      <c r="P67" s="47">
        <v>0</v>
      </c>
      <c r="Q67" s="162">
        <v>0</v>
      </c>
      <c r="R67" s="163">
        <v>0</v>
      </c>
      <c r="S67" s="164">
        <v>0</v>
      </c>
      <c r="T67" s="45">
        <f t="shared" si="50"/>
        <v>0</v>
      </c>
      <c r="U67" s="46">
        <f t="shared" si="51"/>
        <v>0</v>
      </c>
      <c r="V67" s="101">
        <f t="shared" si="52"/>
        <v>0</v>
      </c>
      <c r="X67" s="112">
        <f t="shared" si="53"/>
        <v>0</v>
      </c>
      <c r="Y67" s="115"/>
      <c r="Z67" s="22" t="s">
        <v>95</v>
      </c>
    </row>
    <row r="68" spans="1:26" ht="15.75" thickBot="1" x14ac:dyDescent="0.3">
      <c r="B68" s="36" t="s">
        <v>47</v>
      </c>
      <c r="C68" s="37" t="s">
        <v>105</v>
      </c>
      <c r="D68" s="57">
        <v>0</v>
      </c>
      <c r="E68" s="58">
        <v>0</v>
      </c>
      <c r="F68" s="76">
        <v>0</v>
      </c>
      <c r="G68" s="48">
        <v>152880</v>
      </c>
      <c r="H68" s="49">
        <v>143076</v>
      </c>
      <c r="I68" s="50">
        <v>295956</v>
      </c>
      <c r="J68" s="48">
        <f>D68+G68</f>
        <v>152880</v>
      </c>
      <c r="K68" s="49">
        <f>E68+H68</f>
        <v>143076</v>
      </c>
      <c r="L68" s="97">
        <f>J68+K68</f>
        <v>295956</v>
      </c>
      <c r="N68" s="57">
        <v>0</v>
      </c>
      <c r="O68" s="58">
        <v>0</v>
      </c>
      <c r="P68" s="76">
        <v>0</v>
      </c>
      <c r="Q68" s="178"/>
      <c r="R68" s="179"/>
      <c r="S68" s="155"/>
      <c r="T68" s="48">
        <f>N68+Q68</f>
        <v>0</v>
      </c>
      <c r="U68" s="49">
        <f>O68+R68</f>
        <v>0</v>
      </c>
      <c r="V68" s="97">
        <f>T68+U68</f>
        <v>0</v>
      </c>
      <c r="X68" s="136">
        <f>V68-L68</f>
        <v>-295956</v>
      </c>
      <c r="Y68" s="137">
        <f>-(1-(V68/L68))</f>
        <v>-1</v>
      </c>
      <c r="Z68" s="129" t="s">
        <v>105</v>
      </c>
    </row>
    <row r="69" spans="1:26" x14ac:dyDescent="0.25">
      <c r="B69" s="38" t="s">
        <v>48</v>
      </c>
      <c r="C69" s="39" t="s">
        <v>98</v>
      </c>
      <c r="D69" s="65">
        <v>0</v>
      </c>
      <c r="E69" s="66">
        <v>0</v>
      </c>
      <c r="F69" s="78">
        <v>0</v>
      </c>
      <c r="G69" s="65">
        <v>152880</v>
      </c>
      <c r="H69" s="66">
        <v>143076</v>
      </c>
      <c r="I69" s="78">
        <v>295956</v>
      </c>
      <c r="J69" s="65">
        <f t="shared" ref="J69" si="57">D69+G69</f>
        <v>152880</v>
      </c>
      <c r="K69" s="66">
        <f t="shared" ref="K69" si="58">E69+H69</f>
        <v>143076</v>
      </c>
      <c r="L69" s="94">
        <f t="shared" ref="L69" si="59">J69+K69</f>
        <v>295956</v>
      </c>
      <c r="N69" s="65">
        <v>0</v>
      </c>
      <c r="O69" s="66">
        <v>0</v>
      </c>
      <c r="P69" s="78">
        <v>0</v>
      </c>
      <c r="Q69" s="178">
        <v>149758</v>
      </c>
      <c r="R69" s="179">
        <v>141710</v>
      </c>
      <c r="S69" s="155">
        <v>291468</v>
      </c>
      <c r="T69" s="65">
        <f t="shared" si="50"/>
        <v>149758</v>
      </c>
      <c r="U69" s="66">
        <f t="shared" si="51"/>
        <v>141710</v>
      </c>
      <c r="V69" s="94">
        <f t="shared" si="52"/>
        <v>291468</v>
      </c>
      <c r="X69" s="134">
        <f t="shared" ref="X69:X72" si="60">V69-L69</f>
        <v>-4488</v>
      </c>
      <c r="Y69" s="135">
        <f t="shared" ref="Y69:Y72" si="61">-(1-(V69/L69))</f>
        <v>-1.5164416332157482E-2</v>
      </c>
      <c r="Z69" s="124" t="s">
        <v>98</v>
      </c>
    </row>
    <row r="70" spans="1:26" x14ac:dyDescent="0.25">
      <c r="A70" s="27"/>
      <c r="B70" s="40"/>
      <c r="C70" s="11" t="s">
        <v>61</v>
      </c>
      <c r="D70" s="54"/>
      <c r="E70" s="55"/>
      <c r="F70" s="77"/>
      <c r="G70" s="54"/>
      <c r="H70" s="55"/>
      <c r="I70" s="77"/>
      <c r="J70" s="54"/>
      <c r="K70" s="55"/>
      <c r="L70" s="98"/>
      <c r="M70" s="27"/>
      <c r="N70" s="54"/>
      <c r="O70" s="55"/>
      <c r="P70" s="77"/>
      <c r="Q70" s="159"/>
      <c r="R70" s="160"/>
      <c r="S70" s="180"/>
      <c r="T70" s="54"/>
      <c r="U70" s="55"/>
      <c r="V70" s="98"/>
      <c r="X70" s="134"/>
      <c r="Y70" s="135"/>
      <c r="Z70" s="21" t="s">
        <v>61</v>
      </c>
    </row>
    <row r="71" spans="1:26" x14ac:dyDescent="0.25">
      <c r="A71" s="27"/>
      <c r="B71" s="41" t="s">
        <v>49</v>
      </c>
      <c r="C71" s="11" t="s">
        <v>99</v>
      </c>
      <c r="D71" s="54">
        <v>0</v>
      </c>
      <c r="E71" s="55">
        <v>0</v>
      </c>
      <c r="F71" s="77">
        <v>0</v>
      </c>
      <c r="G71" s="54">
        <v>8040</v>
      </c>
      <c r="H71" s="55">
        <v>5735</v>
      </c>
      <c r="I71" s="77">
        <v>13775</v>
      </c>
      <c r="J71" s="54">
        <f t="shared" ref="J71:J74" si="62">D71+G71</f>
        <v>8040</v>
      </c>
      <c r="K71" s="55">
        <f t="shared" ref="K71:K74" si="63">E71+H71</f>
        <v>5735</v>
      </c>
      <c r="L71" s="98">
        <f t="shared" ref="L71:L74" si="64">J71+K71</f>
        <v>13775</v>
      </c>
      <c r="M71" s="27"/>
      <c r="N71" s="54">
        <v>0</v>
      </c>
      <c r="O71" s="55">
        <v>0</v>
      </c>
      <c r="P71" s="77">
        <v>0</v>
      </c>
      <c r="Q71" s="159">
        <v>6630</v>
      </c>
      <c r="R71" s="160">
        <v>4919</v>
      </c>
      <c r="S71" s="180">
        <v>11549</v>
      </c>
      <c r="T71" s="54">
        <f t="shared" si="50"/>
        <v>6630</v>
      </c>
      <c r="U71" s="55">
        <f t="shared" si="51"/>
        <v>4919</v>
      </c>
      <c r="V71" s="98">
        <f t="shared" si="52"/>
        <v>11549</v>
      </c>
      <c r="X71" s="134">
        <f t="shared" si="60"/>
        <v>-2226</v>
      </c>
      <c r="Y71" s="135">
        <f t="shared" si="61"/>
        <v>-0.16159709618874774</v>
      </c>
      <c r="Z71" s="21" t="s">
        <v>99</v>
      </c>
    </row>
    <row r="72" spans="1:26" ht="15.75" thickBot="1" x14ac:dyDescent="0.3">
      <c r="A72" s="27"/>
      <c r="B72" s="41" t="s">
        <v>50</v>
      </c>
      <c r="C72" s="7" t="s">
        <v>100</v>
      </c>
      <c r="D72" s="45">
        <v>0</v>
      </c>
      <c r="E72" s="46">
        <v>0</v>
      </c>
      <c r="F72" s="75">
        <v>0</v>
      </c>
      <c r="G72" s="45">
        <v>144840</v>
      </c>
      <c r="H72" s="46">
        <v>137341</v>
      </c>
      <c r="I72" s="75">
        <v>282181</v>
      </c>
      <c r="J72" s="45">
        <f t="shared" si="62"/>
        <v>144840</v>
      </c>
      <c r="K72" s="46">
        <f t="shared" si="63"/>
        <v>137341</v>
      </c>
      <c r="L72" s="99">
        <f t="shared" si="64"/>
        <v>282181</v>
      </c>
      <c r="M72" s="27"/>
      <c r="N72" s="45">
        <v>0</v>
      </c>
      <c r="O72" s="46">
        <v>0</v>
      </c>
      <c r="P72" s="75">
        <v>0</v>
      </c>
      <c r="Q72" s="162">
        <v>143128</v>
      </c>
      <c r="R72" s="163">
        <v>136791</v>
      </c>
      <c r="S72" s="181">
        <v>279919</v>
      </c>
      <c r="T72" s="45">
        <f t="shared" si="50"/>
        <v>143128</v>
      </c>
      <c r="U72" s="46">
        <f t="shared" si="51"/>
        <v>136791</v>
      </c>
      <c r="V72" s="99">
        <f t="shared" si="52"/>
        <v>279919</v>
      </c>
      <c r="X72" s="134">
        <f t="shared" si="60"/>
        <v>-2262</v>
      </c>
      <c r="Y72" s="135">
        <f t="shared" si="61"/>
        <v>-8.0161314900719649E-3</v>
      </c>
      <c r="Z72" s="22" t="s">
        <v>100</v>
      </c>
    </row>
    <row r="73" spans="1:26" ht="15.75" thickBot="1" x14ac:dyDescent="0.3">
      <c r="B73" s="42" t="s">
        <v>51</v>
      </c>
      <c r="C73" s="43" t="s">
        <v>101</v>
      </c>
      <c r="D73" s="48">
        <v>0</v>
      </c>
      <c r="E73" s="49">
        <v>0</v>
      </c>
      <c r="F73" s="76">
        <v>0</v>
      </c>
      <c r="G73" s="48">
        <v>19776</v>
      </c>
      <c r="H73" s="49">
        <v>1371</v>
      </c>
      <c r="I73" s="76">
        <v>21147</v>
      </c>
      <c r="J73" s="48">
        <f t="shared" si="62"/>
        <v>19776</v>
      </c>
      <c r="K73" s="49">
        <f t="shared" si="63"/>
        <v>1371</v>
      </c>
      <c r="L73" s="97">
        <f t="shared" si="64"/>
        <v>21147</v>
      </c>
      <c r="N73" s="48">
        <v>0</v>
      </c>
      <c r="O73" s="49">
        <v>0</v>
      </c>
      <c r="P73" s="76">
        <v>0</v>
      </c>
      <c r="Q73" s="182">
        <v>16871</v>
      </c>
      <c r="R73" s="183">
        <v>1345</v>
      </c>
      <c r="S73" s="167">
        <v>18216</v>
      </c>
      <c r="T73" s="48">
        <f t="shared" si="50"/>
        <v>16871</v>
      </c>
      <c r="U73" s="49">
        <f t="shared" si="51"/>
        <v>1345</v>
      </c>
      <c r="V73" s="97">
        <f t="shared" si="52"/>
        <v>18216</v>
      </c>
      <c r="X73" s="136">
        <f>V73-L73</f>
        <v>-2931</v>
      </c>
      <c r="Y73" s="137">
        <f>-(1-(V73/L73))</f>
        <v>-0.13860122003121012</v>
      </c>
      <c r="Z73" s="128" t="s">
        <v>101</v>
      </c>
    </row>
    <row r="74" spans="1:26" ht="15.75" thickBot="1" x14ac:dyDescent="0.3">
      <c r="B74" s="42" t="s">
        <v>52</v>
      </c>
      <c r="C74" s="44" t="s">
        <v>102</v>
      </c>
      <c r="D74" s="48">
        <v>0</v>
      </c>
      <c r="E74" s="49">
        <v>0</v>
      </c>
      <c r="F74" s="76">
        <v>0</v>
      </c>
      <c r="G74" s="48">
        <v>24462</v>
      </c>
      <c r="H74" s="49">
        <v>407</v>
      </c>
      <c r="I74" s="76">
        <v>24869</v>
      </c>
      <c r="J74" s="48">
        <f t="shared" si="62"/>
        <v>24462</v>
      </c>
      <c r="K74" s="49">
        <f t="shared" si="63"/>
        <v>407</v>
      </c>
      <c r="L74" s="97">
        <f t="shared" si="64"/>
        <v>24869</v>
      </c>
      <c r="N74" s="48">
        <v>0</v>
      </c>
      <c r="O74" s="49">
        <v>0</v>
      </c>
      <c r="P74" s="76">
        <v>0</v>
      </c>
      <c r="Q74" s="182">
        <v>22175</v>
      </c>
      <c r="R74" s="183">
        <v>616</v>
      </c>
      <c r="S74" s="167">
        <v>22791</v>
      </c>
      <c r="T74" s="48">
        <f t="shared" si="50"/>
        <v>22175</v>
      </c>
      <c r="U74" s="49">
        <f t="shared" si="51"/>
        <v>616</v>
      </c>
      <c r="V74" s="97">
        <f t="shared" si="52"/>
        <v>22791</v>
      </c>
      <c r="X74" s="136">
        <f>V74-L74</f>
        <v>-2078</v>
      </c>
      <c r="Y74" s="137">
        <f>-(1-(V74/L74))</f>
        <v>-8.3557843097832651E-2</v>
      </c>
      <c r="Z74" s="22" t="s">
        <v>102</v>
      </c>
    </row>
    <row r="75" spans="1:26" x14ac:dyDescent="0.25">
      <c r="N75" s="67"/>
      <c r="O75" s="67"/>
      <c r="P75" s="67"/>
      <c r="Q75" s="184"/>
      <c r="R75" s="184"/>
      <c r="S75" s="184"/>
    </row>
    <row r="76" spans="1:26" x14ac:dyDescent="0.25">
      <c r="N76" s="67"/>
      <c r="O76" s="67"/>
      <c r="P76" s="67"/>
      <c r="Q76" s="184"/>
      <c r="R76" s="184"/>
      <c r="S76" s="184"/>
    </row>
    <row r="77" spans="1:26" x14ac:dyDescent="0.25">
      <c r="N77" s="67"/>
      <c r="O77" s="67"/>
      <c r="P77" s="67"/>
      <c r="Q77" s="184"/>
      <c r="R77" s="184"/>
      <c r="S77" s="184"/>
    </row>
    <row r="78" spans="1:26" x14ac:dyDescent="0.25">
      <c r="N78" s="67"/>
      <c r="O78" s="67"/>
      <c r="P78" s="67"/>
      <c r="Q78" s="184"/>
      <c r="R78" s="184"/>
      <c r="S78" s="184"/>
    </row>
    <row r="79" spans="1:26" x14ac:dyDescent="0.25">
      <c r="N79" s="67"/>
      <c r="O79" s="67"/>
      <c r="P79" s="67"/>
      <c r="Q79" s="184"/>
      <c r="R79" s="184"/>
      <c r="S79" s="184"/>
    </row>
    <row r="80" spans="1:26" x14ac:dyDescent="0.25">
      <c r="N80" s="67"/>
      <c r="O80" s="67"/>
      <c r="P80" s="67"/>
      <c r="Q80" s="184"/>
      <c r="R80" s="184"/>
      <c r="S80" s="184"/>
    </row>
    <row r="81" spans="1:25" s="27" customFormat="1" x14ac:dyDescent="0.25">
      <c r="A81" s="1"/>
      <c r="M81" s="1"/>
      <c r="N81" s="67"/>
      <c r="O81" s="67"/>
      <c r="P81" s="67"/>
      <c r="Q81" s="184"/>
      <c r="R81" s="184"/>
      <c r="S81" s="184"/>
      <c r="T81" s="1"/>
      <c r="U81" s="1"/>
      <c r="V81" s="1"/>
      <c r="X81" s="104"/>
      <c r="Y81" s="106"/>
    </row>
    <row r="82" spans="1:25" s="27" customFormat="1" x14ac:dyDescent="0.25">
      <c r="A82" s="1"/>
      <c r="M82" s="1"/>
      <c r="N82" s="67"/>
      <c r="O82" s="67"/>
      <c r="P82" s="67"/>
      <c r="Q82" s="184"/>
      <c r="R82" s="184"/>
      <c r="S82" s="184"/>
      <c r="T82" s="1"/>
      <c r="U82" s="1"/>
      <c r="V82" s="1"/>
      <c r="X82" s="104"/>
      <c r="Y82" s="106"/>
    </row>
    <row r="83" spans="1:25" s="27" customFormat="1" x14ac:dyDescent="0.25">
      <c r="A83" s="1"/>
      <c r="M83" s="1"/>
      <c r="N83" s="67"/>
      <c r="O83" s="67"/>
      <c r="P83" s="67"/>
      <c r="Q83" s="184"/>
      <c r="R83" s="184"/>
      <c r="S83" s="184"/>
      <c r="T83" s="1"/>
      <c r="U83" s="1"/>
      <c r="V83" s="1"/>
      <c r="X83" s="104"/>
      <c r="Y83" s="106"/>
    </row>
    <row r="84" spans="1:25" x14ac:dyDescent="0.25">
      <c r="N84" s="67"/>
      <c r="O84" s="67"/>
      <c r="P84" s="67"/>
      <c r="Q84" s="184"/>
      <c r="R84" s="184"/>
      <c r="S84" s="184"/>
    </row>
    <row r="85" spans="1:25" x14ac:dyDescent="0.25">
      <c r="N85" s="67"/>
      <c r="O85" s="67"/>
      <c r="P85" s="67"/>
      <c r="Q85" s="184"/>
      <c r="R85" s="184"/>
      <c r="S85" s="184"/>
    </row>
  </sheetData>
  <mergeCells count="28">
    <mergeCell ref="G35:I37"/>
    <mergeCell ref="J35:L37"/>
    <mergeCell ref="Q35:S37"/>
    <mergeCell ref="T35:V37"/>
    <mergeCell ref="N5:P5"/>
    <mergeCell ref="N35:P37"/>
    <mergeCell ref="C2:L2"/>
    <mergeCell ref="C3:C4"/>
    <mergeCell ref="D3:L4"/>
    <mergeCell ref="D5:F5"/>
    <mergeCell ref="G5:I5"/>
    <mergeCell ref="J5:L5"/>
    <mergeCell ref="C35:C37"/>
    <mergeCell ref="D35:F37"/>
    <mergeCell ref="X1:Z1"/>
    <mergeCell ref="X2:X4"/>
    <mergeCell ref="Y2:Y4"/>
    <mergeCell ref="Z35:Z37"/>
    <mergeCell ref="Z2:Z4"/>
    <mergeCell ref="Z5:Z7"/>
    <mergeCell ref="X35:X37"/>
    <mergeCell ref="Y35:Y37"/>
    <mergeCell ref="N2:V2"/>
    <mergeCell ref="N1:V1"/>
    <mergeCell ref="Q5:S5"/>
    <mergeCell ref="T5:V5"/>
    <mergeCell ref="N3:V4"/>
    <mergeCell ref="C1:L1"/>
  </mergeCells>
  <pageMargins left="0.7" right="0.7" top="0.75" bottom="0.75" header="0.3" footer="0.3"/>
  <pageSetup paperSize="8" scale="49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</dc:creator>
  <cp:lastModifiedBy>Fausto</cp:lastModifiedBy>
  <cp:lastPrinted>2020-06-03T09:39:35Z</cp:lastPrinted>
  <dcterms:created xsi:type="dcterms:W3CDTF">2019-04-12T08:01:57Z</dcterms:created>
  <dcterms:modified xsi:type="dcterms:W3CDTF">2023-01-13T12:39:00Z</dcterms:modified>
</cp:coreProperties>
</file>